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ocuments\Conciliaciones Bancarias 2018\"/>
    </mc:Choice>
  </mc:AlternateContent>
  <bookViews>
    <workbookView xWindow="0" yWindow="0" windowWidth="21570" windowHeight="7965" activeTab="1"/>
  </bookViews>
  <sheets>
    <sheet name="Enero 2018" sheetId="1" r:id="rId1"/>
    <sheet name="Febrero 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G92" i="2"/>
  <c r="G91" i="2"/>
  <c r="G90" i="2"/>
  <c r="G79" i="2"/>
  <c r="G80" i="2"/>
  <c r="G81" i="2" s="1"/>
  <c r="G82" i="2" s="1"/>
  <c r="G83" i="2" s="1"/>
  <c r="G84" i="2" s="1"/>
  <c r="G85" i="2" s="1"/>
  <c r="G86" i="2" s="1"/>
  <c r="G87" i="2" s="1"/>
  <c r="G88" i="2" s="1"/>
  <c r="G89" i="2" s="1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F94" i="2"/>
  <c r="E94" i="2"/>
  <c r="G37" i="2" l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E17" i="2" l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F149" i="1"/>
  <c r="E149" i="1"/>
  <c r="E11" i="2"/>
  <c r="D11" i="2" l="1"/>
  <c r="F11" i="2" s="1"/>
  <c r="F15" i="2" s="1"/>
  <c r="E17" i="1" l="1"/>
  <c r="G17" i="1" s="1"/>
  <c r="G18" i="1" s="1"/>
  <c r="D11" i="1"/>
  <c r="E11" i="1"/>
  <c r="G19" i="1" l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F11" i="1"/>
  <c r="F15" i="1" s="1"/>
  <c r="G41" i="1" l="1"/>
  <c r="G39" i="1"/>
  <c r="G40" i="1" s="1"/>
  <c r="G42" i="1" l="1"/>
  <c r="G43" i="1" s="1"/>
  <c r="G44" i="1" s="1"/>
  <c r="G45" i="1" l="1"/>
  <c r="G46" i="1" s="1"/>
  <c r="G47" i="1" s="1"/>
  <c r="G48" i="1" s="1"/>
  <c r="G49" i="1" s="1"/>
  <c r="G50" i="1" s="1"/>
  <c r="G51" i="1" s="1"/>
  <c r="G52" i="1" s="1"/>
  <c r="G53" i="1" s="1"/>
  <c r="G54" i="1" s="1"/>
  <c r="G55" i="1" l="1"/>
  <c r="G56" i="1" s="1"/>
  <c r="G57" i="1" s="1"/>
  <c r="G58" i="1" l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l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l="1"/>
  <c r="G103" i="1" s="1"/>
  <c r="G104" i="1" s="1"/>
  <c r="G105" i="1" s="1"/>
  <c r="G106" i="1" s="1"/>
  <c r="G107" i="1" s="1"/>
  <c r="G108" i="1" l="1"/>
  <c r="G109" i="1" s="1"/>
  <c r="G110" i="1" s="1"/>
  <c r="G111" i="1" s="1"/>
  <c r="G112" i="1" s="1"/>
  <c r="G113" i="1" s="1"/>
  <c r="G114" i="1" l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</calcChain>
</file>

<file path=xl/sharedStrings.xml><?xml version="1.0" encoding="utf-8"?>
<sst xmlns="http://schemas.openxmlformats.org/spreadsheetml/2006/main" count="804" uniqueCount="282">
  <si>
    <t>OPD. RÉGIMEN ESTATAL DE PROTECCIÓN SOCIAL EN SALUD</t>
  </si>
  <si>
    <t>ASE 2017 0472729313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</si>
  <si>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</si>
  <si>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</si>
  <si>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</si>
  <si>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</si>
  <si>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</si>
  <si>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</si>
  <si>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</si>
  <si>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</si>
  <si>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>TRASPASO DE CUENTAS</t>
  </si>
  <si>
    <t xml:space="preserve">COMISIONES COBRADAS </t>
  </si>
  <si>
    <t>SUMA GENERAL</t>
  </si>
  <si>
    <t>MOVIMIENTOS EN TRANSITO</t>
  </si>
  <si>
    <t>MOVIMIENTOS CANCELADOS</t>
  </si>
  <si>
    <t>SALDO REAL EN DEPÓSITO</t>
  </si>
  <si>
    <t>FECHA CAPTURA</t>
  </si>
  <si>
    <t>NO. PROCESO</t>
  </si>
  <si>
    <t>NOMBRE</t>
  </si>
  <si>
    <t>CONCEPTO</t>
  </si>
  <si>
    <t>MOV</t>
  </si>
  <si>
    <t>MES COB</t>
  </si>
  <si>
    <t>FECHA COBRO</t>
  </si>
  <si>
    <t>FUC 285</t>
  </si>
  <si>
    <t>FUC 282</t>
  </si>
  <si>
    <t>FUC 298</t>
  </si>
  <si>
    <t>FUC 299</t>
  </si>
  <si>
    <t>FUC 309</t>
  </si>
  <si>
    <t>FUC 310</t>
  </si>
  <si>
    <t>FUC 323</t>
  </si>
  <si>
    <t>SALDO A DICIEMBRE</t>
  </si>
  <si>
    <t>SALDO A DICIEMBRE 2017</t>
  </si>
  <si>
    <t xml:space="preserve">ENERO </t>
  </si>
  <si>
    <t xml:space="preserve"> 0000953 </t>
  </si>
  <si>
    <t>ASESORIA CONTABILIDAD GUBERNAMENTAL</t>
  </si>
  <si>
    <t xml:space="preserve">TRANS PAGO SPEI 0000953 </t>
  </si>
  <si>
    <t xml:space="preserve">COMISION ORDEN DE PAGO SPEI </t>
  </si>
  <si>
    <t>COMISION ORDEN DE PAGO SPEI</t>
  </si>
  <si>
    <t xml:space="preserve">I.V.A ORDEN DE PAGO SPEI </t>
  </si>
  <si>
    <t>IVA ORDEN DE PAGO SPEI</t>
  </si>
  <si>
    <t>0000004</t>
  </si>
  <si>
    <t xml:space="preserve">REPOSICION DE CAJA CHICA </t>
  </si>
  <si>
    <t>CHEQUE PAGADO 0000004</t>
  </si>
  <si>
    <t xml:space="preserve">DEPOSITO EN EFECTIVO </t>
  </si>
  <si>
    <t>DEP.EFECTIVO</t>
  </si>
  <si>
    <t xml:space="preserve">TRASPASO  </t>
  </si>
  <si>
    <t xml:space="preserve">TRASPASO </t>
  </si>
  <si>
    <t xml:space="preserve">REINTEGRO </t>
  </si>
  <si>
    <t xml:space="preserve"> 0000000210 </t>
  </si>
  <si>
    <t xml:space="preserve">EQUIPO DE COMPUTO LAP TOP </t>
  </si>
  <si>
    <t>TRANS PAGO SPEI 000000210</t>
  </si>
  <si>
    <t xml:space="preserve"> 0000015 </t>
  </si>
  <si>
    <t xml:space="preserve">IMPRESIÓN DE VINIL PARA MODULOS </t>
  </si>
  <si>
    <t>TRANS PAGO SPEI 0000015</t>
  </si>
  <si>
    <t>EQUIPO DE IMPRESIÓN PARA REPSS</t>
  </si>
  <si>
    <t>NO BREAK Y DISCOS DUROS PARA REPSS</t>
  </si>
  <si>
    <t>0033973</t>
  </si>
  <si>
    <t xml:space="preserve"> 0033974 </t>
  </si>
  <si>
    <t>TRANS PAGO SPEI 0033973</t>
  </si>
  <si>
    <t>TRANS PAGO SPEI 0033974</t>
  </si>
  <si>
    <t>0000461</t>
  </si>
  <si>
    <t>TRANS PAGO SPEI 0000461</t>
  </si>
  <si>
    <t xml:space="preserve">PERSONAL DEL REPSS COMITÉ DE ADQUISICIONES </t>
  </si>
  <si>
    <t xml:space="preserve">PAGO DE SERVICIOS </t>
  </si>
  <si>
    <t xml:space="preserve">CARGO PAGO POR CONCENTRACION </t>
  </si>
  <si>
    <t>PAGO DE RENTA MACROMODULO DICIEMBRE 2017</t>
  </si>
  <si>
    <t xml:space="preserve">0000001685 </t>
  </si>
  <si>
    <t xml:space="preserve">TRASPASO A CUENTA DE TERCEROS </t>
  </si>
  <si>
    <t xml:space="preserve">ANTICIPO DE VIATICOS CD DE MEXICO </t>
  </si>
  <si>
    <t xml:space="preserve">SERVICIOS DE ATENCION OTORGADOS </t>
  </si>
  <si>
    <t>TRANS PAGO SPEI 0000057</t>
  </si>
  <si>
    <t>0000057</t>
  </si>
  <si>
    <t xml:space="preserve">MANTENIMIENTO Y ADECUACION DE EDIFICIO </t>
  </si>
  <si>
    <t xml:space="preserve"> 0000210 </t>
  </si>
  <si>
    <t>TRANS ORDEN PAGO SPEI 0000210</t>
  </si>
  <si>
    <t xml:space="preserve">ARTICULOS PARA EL AREA DE INFORMATICA </t>
  </si>
  <si>
    <t xml:space="preserve">0000102 </t>
  </si>
  <si>
    <t>TRANS PAGO SPEI 0000102</t>
  </si>
  <si>
    <t>0002266</t>
  </si>
  <si>
    <t xml:space="preserve">TARJETAS DE PRESENTACION AFILIACION </t>
  </si>
  <si>
    <t>TRANS PAGO SPEI 0002266</t>
  </si>
  <si>
    <t>0062739</t>
  </si>
  <si>
    <t xml:space="preserve">COMPUTADORAS DE ESCRITORIO PARA REPSS </t>
  </si>
  <si>
    <t xml:space="preserve"> 004368</t>
  </si>
  <si>
    <t>TRANS SPEI 0062739</t>
  </si>
  <si>
    <t>0220118</t>
  </si>
  <si>
    <t xml:space="preserve">REINTEGRO DE DEPOSITO ERRONEO A SISTRO INGENIERIA Y SISTEMA </t>
  </si>
  <si>
    <t xml:space="preserve">RECIBIDO DEL BANCO DEL CLIENTE SISTRO INGENIERIA Y PROYECTOS </t>
  </si>
  <si>
    <t>REVERSO DOMICILIACIONES</t>
  </si>
  <si>
    <t xml:space="preserve"> 3760337</t>
  </si>
  <si>
    <t>0000180126</t>
  </si>
  <si>
    <t xml:space="preserve">DEVOLUCION VIATICOS </t>
  </si>
  <si>
    <t xml:space="preserve">VIATICOS A LA REGION IX AMECA </t>
  </si>
  <si>
    <t xml:space="preserve">COMPLEMENTO DE VIATICOS CD GUZMAN </t>
  </si>
  <si>
    <t xml:space="preserve">COMPLEMENTO VIATICOS TAMAZULA </t>
  </si>
  <si>
    <t xml:space="preserve">COMPLEMENTO VIATICOS PUERTO VALLARTA </t>
  </si>
  <si>
    <t xml:space="preserve">VIATICOS A LA CIUDAD DE MEXICO </t>
  </si>
  <si>
    <t xml:space="preserve">COMPLEMENTO DE VIATICOS CD DE MEXICO </t>
  </si>
  <si>
    <t xml:space="preserve">COMPLEMENTO VIATICOS ZONA METROPOLITANA </t>
  </si>
  <si>
    <t xml:space="preserve">COMPLEMENTO VIATICOS SAN MIGUEL EL ALTO </t>
  </si>
  <si>
    <t xml:space="preserve">COMPLEMENTO VIATICOS HOSPITAL REGIONAL MAGDALENA </t>
  </si>
  <si>
    <t xml:space="preserve">VIATICOS A LA CD DE MEXICO </t>
  </si>
  <si>
    <t xml:space="preserve">SERVICIOS DE CONTABILIDAD GUBERNAMENTAL </t>
  </si>
  <si>
    <t>0000115</t>
  </si>
  <si>
    <t>TRANS SPEI 0000115</t>
  </si>
  <si>
    <t>0001699</t>
  </si>
  <si>
    <t xml:space="preserve"> CAJAS DE ARCHIVO MUERTO </t>
  </si>
  <si>
    <t>TRANS SPEI 0001699</t>
  </si>
  <si>
    <t>0008392</t>
  </si>
  <si>
    <t xml:space="preserve">BOLETOS DE AVION A LA CUIADA DE MEXICO </t>
  </si>
  <si>
    <t>TRANS PAGO SPEI 0008392</t>
  </si>
  <si>
    <t>0000000004</t>
  </si>
  <si>
    <t xml:space="preserve">COMPRA DE VEHICULOS PARA OPERACIÓN REPSS </t>
  </si>
  <si>
    <t xml:space="preserve"> 0008379 </t>
  </si>
  <si>
    <t xml:space="preserve">VUELOS A LA CD DE MEXICO </t>
  </si>
  <si>
    <t xml:space="preserve">VUELO A LA CD DE MEXICO </t>
  </si>
  <si>
    <t>TRANS SPEI 0008379</t>
  </si>
  <si>
    <t>0008430</t>
  </si>
  <si>
    <t>TRANS SPEI 0008430</t>
  </si>
  <si>
    <t>0008437</t>
  </si>
  <si>
    <t>TRANS SPEI 0008437</t>
  </si>
  <si>
    <t xml:space="preserve"> 0008429 </t>
  </si>
  <si>
    <t>TRANS SPEI 0008429</t>
  </si>
  <si>
    <t xml:space="preserve"> 0008390 </t>
  </si>
  <si>
    <t>TRANS SPEI 0008390</t>
  </si>
  <si>
    <t xml:space="preserve">0008389 </t>
  </si>
  <si>
    <t>TRANS SPEI 0008389</t>
  </si>
  <si>
    <t xml:space="preserve"> 0008377 </t>
  </si>
  <si>
    <t>TRANS SPEI 0008377</t>
  </si>
  <si>
    <t>0008381</t>
  </si>
  <si>
    <t>TRANS SPEI 0008381</t>
  </si>
  <si>
    <t>0008378</t>
  </si>
  <si>
    <t>TRANS SPEI 0008378</t>
  </si>
  <si>
    <t xml:space="preserve"> 0008391 </t>
  </si>
  <si>
    <t>TRANS SPEI 0008391</t>
  </si>
  <si>
    <t xml:space="preserve"> 0008380 </t>
  </si>
  <si>
    <t>TRANS SPEI 0008380</t>
  </si>
  <si>
    <t xml:space="preserve"> LIQ.INT.S/TASA LIQ 2018-01-31</t>
  </si>
  <si>
    <t xml:space="preserve">INTERESES GANADOS </t>
  </si>
  <si>
    <t>COM.CHQ.EXPED. LIQ 2018-01-31</t>
  </si>
  <si>
    <t xml:space="preserve"> I.V.A. LIQ 2018-01-31</t>
  </si>
  <si>
    <t xml:space="preserve">COMISIONES CHQ EXPED </t>
  </si>
  <si>
    <t>IVA LIQ</t>
  </si>
  <si>
    <t xml:space="preserve">FEBRERO </t>
  </si>
  <si>
    <t>FEBRERO</t>
  </si>
  <si>
    <t xml:space="preserve">TOTAL </t>
  </si>
  <si>
    <t>SALDO A ENERO 2018</t>
  </si>
  <si>
    <t xml:space="preserve">SALDO A ENERO </t>
  </si>
  <si>
    <t xml:space="preserve">COMBUSTIBLES PARA VEHICULOS </t>
  </si>
  <si>
    <t xml:space="preserve"> 0000000186</t>
  </si>
  <si>
    <t>TRANS PAGO SPEI 00000000186</t>
  </si>
  <si>
    <t xml:space="preserve"> 0000001818</t>
  </si>
  <si>
    <t xml:space="preserve">SERVICIOS DE MUDANZAS </t>
  </si>
  <si>
    <t>RENTA DE MACROMODULO ENERO 2018</t>
  </si>
  <si>
    <t>0000045070</t>
  </si>
  <si>
    <t>TRANS SPEI 000000186</t>
  </si>
  <si>
    <t xml:space="preserve">ANTICIPO DE VIATICOS REGION AUTLAN </t>
  </si>
  <si>
    <t xml:space="preserve">INTEC MEDIOS DE PAGO </t>
  </si>
  <si>
    <t xml:space="preserve">BANCO MERCANTIL DEL NORTE </t>
  </si>
  <si>
    <t xml:space="preserve">RAUL HURTADO </t>
  </si>
  <si>
    <t xml:space="preserve">CONCORD TRADE AND LOGISTIC </t>
  </si>
  <si>
    <t xml:space="preserve">ESTEVEZ Y TOVAR ASESORES </t>
  </si>
  <si>
    <t>CHEQUE PAGADO 00004</t>
  </si>
  <si>
    <t xml:space="preserve">ALTEA CAPITAL </t>
  </si>
  <si>
    <t>INTERIOR CAPITAL</t>
  </si>
  <si>
    <t xml:space="preserve">LIBRA SISTEMAS </t>
  </si>
  <si>
    <t xml:space="preserve">OPD REPSS JALISCO </t>
  </si>
  <si>
    <t xml:space="preserve">YESICA KARINA GARCIA CASTRO </t>
  </si>
  <si>
    <t xml:space="preserve">BEM COMISION FEDERAL DE ELECTRICIDAD </t>
  </si>
  <si>
    <t>FUC 001</t>
  </si>
  <si>
    <t>FUC 234</t>
  </si>
  <si>
    <t>FUC 254</t>
  </si>
  <si>
    <t>FUC 270</t>
  </si>
  <si>
    <t xml:space="preserve">CENTROS DE INTEGRACION JUVENIL </t>
  </si>
  <si>
    <t xml:space="preserve">SISTRO INGENIERIA Y PROYECTOS </t>
  </si>
  <si>
    <t xml:space="preserve">YADIRA MENDOZA GUTIERREZ </t>
  </si>
  <si>
    <t xml:space="preserve">JANNET SANDOVAL PULIDO </t>
  </si>
  <si>
    <t xml:space="preserve">COMPUCAD </t>
  </si>
  <si>
    <t xml:space="preserve">TELEFONOS DE MEXICO </t>
  </si>
  <si>
    <t>BEM SIAPA</t>
  </si>
  <si>
    <t>BEM AXTEL SA DE CV</t>
  </si>
  <si>
    <t xml:space="preserve">GONZALEZ SANCHEZ LUZ SAGRARIO </t>
  </si>
  <si>
    <t xml:space="preserve">LEDEZMA ANDALON CHRISTIAN DE JESUS </t>
  </si>
  <si>
    <t xml:space="preserve">SALGADO MONTILA OSCAR MARTIN </t>
  </si>
  <si>
    <t xml:space="preserve">NAKAMURA MATUS JULIO CESAR </t>
  </si>
  <si>
    <t>FUC 172</t>
  </si>
  <si>
    <t>FUC 173</t>
  </si>
  <si>
    <t>FUC 253</t>
  </si>
  <si>
    <t>FUC 288</t>
  </si>
  <si>
    <t>FUC 290</t>
  </si>
  <si>
    <t xml:space="preserve">FUC 296 </t>
  </si>
  <si>
    <t xml:space="preserve">AMAYA SANTAMARIA JOSE ANTONIO </t>
  </si>
  <si>
    <t>FUC 325</t>
  </si>
  <si>
    <t>FUC 326</t>
  </si>
  <si>
    <t>FUC 327</t>
  </si>
  <si>
    <t>FUC 004</t>
  </si>
  <si>
    <t>FUC 005</t>
  </si>
  <si>
    <t xml:space="preserve">ROJAS BORJOGES EDMUNDO </t>
  </si>
  <si>
    <t xml:space="preserve">MALDONADO HERNANDEZ HECTOR RAUL </t>
  </si>
  <si>
    <t xml:space="preserve">TREJO FLORES ALBERTO </t>
  </si>
  <si>
    <t>TORRES QUEZADA ROSA ELIA</t>
  </si>
  <si>
    <t>JIMENEZ TORREZ INDIRA MASTLY</t>
  </si>
  <si>
    <t xml:space="preserve">CASTREJON HERRERA BRENDA ELIZABETH </t>
  </si>
  <si>
    <t xml:space="preserve">DENIZ DE DIOS REBECA </t>
  </si>
  <si>
    <t xml:space="preserve">PEREZ AVELAR JOSE DE JESUS </t>
  </si>
  <si>
    <t xml:space="preserve">MATA ANTILLON LILIANA </t>
  </si>
  <si>
    <t xml:space="preserve">ARIAS MERCADO Y ASOCIADOS </t>
  </si>
  <si>
    <t>DISTRIBUIDORA MAYLI</t>
  </si>
  <si>
    <t xml:space="preserve">SIN FIN DE SERVICIOS </t>
  </si>
  <si>
    <t xml:space="preserve">GRUPO MOTORMERXA </t>
  </si>
  <si>
    <t>FUC 018</t>
  </si>
  <si>
    <t>FUC 020</t>
  </si>
  <si>
    <t>FUC 022</t>
  </si>
  <si>
    <t>FUC 023</t>
  </si>
  <si>
    <t>FUC 021</t>
  </si>
  <si>
    <t>FUC 019</t>
  </si>
  <si>
    <t xml:space="preserve">SUMINISTROS Y ADECUACIONES ELECTRICAS </t>
  </si>
  <si>
    <t xml:space="preserve"> 0000000015</t>
  </si>
  <si>
    <t xml:space="preserve">ACCESORIOS NH SA DE C </t>
  </si>
  <si>
    <t xml:space="preserve">INSTALACIONES DE ACCESORIOS A VEHICULOS </t>
  </si>
  <si>
    <t xml:space="preserve"> 0000009140 </t>
  </si>
  <si>
    <t>TRANS PAGO SPEI 0000009140</t>
  </si>
  <si>
    <t xml:space="preserve">CLIMAS TECNICOS EN GDL S DE RL </t>
  </si>
  <si>
    <t>CHEQUE 005</t>
  </si>
  <si>
    <t>CHEQUE COBRADO 005</t>
  </si>
  <si>
    <t xml:space="preserve">DEP.EFECTIVO </t>
  </si>
  <si>
    <t>0000000079</t>
  </si>
  <si>
    <t xml:space="preserve">MANTENIMIENTO EQUIPOS DE AIRE ACONDICIONADO </t>
  </si>
  <si>
    <t>TRANS SPEI 0000000079</t>
  </si>
  <si>
    <t>JORGE GONZALEZ GODINEZ</t>
  </si>
  <si>
    <t xml:space="preserve">RENTA ENERO 2018 EDIFICIO CHAPULTEPEC </t>
  </si>
  <si>
    <t>0000000512</t>
  </si>
  <si>
    <t>TRANS PAGO SPEI 00000000512</t>
  </si>
  <si>
    <t>MAURICIO NAVARRETE JIMENEZ</t>
  </si>
  <si>
    <t xml:space="preserve">PENSION PARA 4 VEHICULOS OFICIALES </t>
  </si>
  <si>
    <t>0000001565</t>
  </si>
  <si>
    <t>TRANS PAGO SPEI 0000001565</t>
  </si>
  <si>
    <t xml:space="preserve">BEM SIAPA </t>
  </si>
  <si>
    <t>CARGO POR PAGO CONCENTRACION</t>
  </si>
  <si>
    <t>BEM AXTEL S.A.DE CV</t>
  </si>
  <si>
    <t xml:space="preserve">BEM COMISION FEDERA </t>
  </si>
  <si>
    <t>TRANS PAGO SPEI  0000000002</t>
  </si>
  <si>
    <t xml:space="preserve"> 0000000002</t>
  </si>
  <si>
    <t xml:space="preserve">SISTEMA INTERMUNICIPAL DE AGUA </t>
  </si>
  <si>
    <t>0000000045</t>
  </si>
  <si>
    <t xml:space="preserve">VIATICOS COLOTLAN JALISCO </t>
  </si>
  <si>
    <t xml:space="preserve">RENTA MACROMODULO </t>
  </si>
  <si>
    <t>VIATICOS COLOTLAN JALISCO</t>
  </si>
  <si>
    <t xml:space="preserve">CABAÑAS SANDOVAL HECTOR </t>
  </si>
  <si>
    <t>TRASPASO A CUENTA DE TERCEROS</t>
  </si>
  <si>
    <t xml:space="preserve"> RECOLECCION DE BASURA</t>
  </si>
  <si>
    <t xml:space="preserve">MARIN HERNANDEZ MARIANA ELIZABETH </t>
  </si>
  <si>
    <t>FAC 004368</t>
  </si>
  <si>
    <t xml:space="preserve">SISTEMAS DIGITALES DINETSYS SA </t>
  </si>
  <si>
    <t>0000000002</t>
  </si>
  <si>
    <t>TRANS SPEI 00000000002</t>
  </si>
  <si>
    <t>LIQ.INT.S/TASA LIQ 2018-02-28</t>
  </si>
  <si>
    <t>COM.CHQ.EXPED. LIQ 2018-02-28</t>
  </si>
  <si>
    <t>I.V.A. LIQ 201802-28</t>
  </si>
  <si>
    <t>ZURICH COMPAÑIA DE SEGUROS S</t>
  </si>
  <si>
    <t>SOTO CHAVEZ LILIANA MARIBELL</t>
  </si>
  <si>
    <t>FUC 184</t>
  </si>
  <si>
    <t>FUC 190</t>
  </si>
  <si>
    <t>FUC 273</t>
  </si>
  <si>
    <t>FUC 279</t>
  </si>
  <si>
    <t>FUC 226</t>
  </si>
  <si>
    <t xml:space="preserve">PEREZ PEREIRO JUAN CARLOS </t>
  </si>
  <si>
    <t>FUC 231</t>
  </si>
  <si>
    <t>FUC 239</t>
  </si>
  <si>
    <t xml:space="preserve">ROCHA LUGO JOSE ANGEL </t>
  </si>
  <si>
    <t>FUC 256</t>
  </si>
  <si>
    <t xml:space="preserve">HERNANDEZ AMBROCIO BENITO </t>
  </si>
  <si>
    <t>FUC 271</t>
  </si>
  <si>
    <t xml:space="preserve">LOPEZ PAEZ ERNESTO </t>
  </si>
  <si>
    <t>FUC 297</t>
  </si>
  <si>
    <t xml:space="preserve">MALDONADO COVARRUBIAS EDSON MIGUEL </t>
  </si>
  <si>
    <t>ANDRE RAMIREZ GUILLERMO</t>
  </si>
  <si>
    <t>JASSO FERNANDEZ MIGUEL</t>
  </si>
  <si>
    <t xml:space="preserve">SALGADO MONTIEL OSCAR MARTIN  </t>
  </si>
  <si>
    <t xml:space="preserve">ZELAYARAN PEÑA CHRISTIAN EDUARDO </t>
  </si>
  <si>
    <t>GOMEZ URZUA MOISES DANIEL</t>
  </si>
  <si>
    <t>CELIS BRAVO GABRIELA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</si>
</sst>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</font>
    <font>
      <b/>
      <sz val="10"/>
      <color indexed="16"/>
      <name val="Arial Narrow"/>
      <family val="2"/>
    </font>
    <font>
      <b/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7" fillId="0" borderId="0" xfId="0" applyFont="1"/>
    <xf numFmtId="164" fontId="8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44" fontId="6" fillId="2" borderId="0" xfId="1" applyFont="1" applyFill="1" applyBorder="1" applyAlignment="1"/>
    <xf numFmtId="44" fontId="6" fillId="2" borderId="0" xfId="0" applyNumberFormat="1" applyFont="1" applyFill="1" applyAlignment="1"/>
    <xf numFmtId="164" fontId="6" fillId="2" borderId="0" xfId="0" applyNumberFormat="1" applyFont="1" applyFill="1" applyAlignment="1"/>
    <xf numFmtId="164" fontId="9" fillId="2" borderId="0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4" fontId="5" fillId="2" borderId="0" xfId="1" applyFont="1" applyFill="1" applyBorder="1" applyAlignment="1">
      <alignment horizontal="center"/>
    </xf>
    <xf numFmtId="44" fontId="7" fillId="0" borderId="0" xfId="0" applyNumberFormat="1" applyFont="1"/>
    <xf numFmtId="164" fontId="8" fillId="2" borderId="0" xfId="0" applyNumberFormat="1" applyFont="1" applyFill="1" applyAlignment="1"/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4" fontId="6" fillId="2" borderId="0" xfId="1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Border="1" applyAlignment="1">
      <alignment vertical="center" wrapText="1"/>
    </xf>
    <xf numFmtId="44" fontId="9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/>
    </xf>
    <xf numFmtId="44" fontId="10" fillId="2" borderId="0" xfId="1" applyFont="1" applyFill="1" applyBorder="1" applyAlignment="1">
      <alignment horizontal="center"/>
    </xf>
    <xf numFmtId="44" fontId="7" fillId="0" borderId="0" xfId="1" applyNumberFormat="1" applyFont="1"/>
    <xf numFmtId="49" fontId="6" fillId="2" borderId="0" xfId="0" applyNumberFormat="1" applyFont="1" applyFill="1" applyBorder="1" applyAlignment="1">
      <alignment vertical="center" wrapText="1"/>
    </xf>
    <xf numFmtId="44" fontId="9" fillId="2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44" fontId="7" fillId="0" borderId="0" xfId="1" applyFont="1"/>
    <xf numFmtId="44" fontId="6" fillId="2" borderId="0" xfId="1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left"/>
    </xf>
    <xf numFmtId="44" fontId="5" fillId="2" borderId="0" xfId="0" applyNumberFormat="1" applyFont="1" applyFill="1" applyAlignment="1">
      <alignment horizontal="center"/>
    </xf>
    <xf numFmtId="44" fontId="11" fillId="2" borderId="3" xfId="1" applyFont="1" applyFill="1" applyBorder="1" applyAlignment="1">
      <alignment horizontal="center"/>
    </xf>
    <xf numFmtId="44" fontId="6" fillId="2" borderId="3" xfId="0" applyNumberFormat="1" applyFont="1" applyFill="1" applyBorder="1" applyAlignment="1">
      <alignment horizontal="center"/>
    </xf>
    <xf numFmtId="44" fontId="11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6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5" fillId="2" borderId="0" xfId="0" applyFont="1" applyFill="1" applyBorder="1"/>
    <xf numFmtId="44" fontId="11" fillId="2" borderId="0" xfId="0" applyNumberFormat="1" applyFont="1" applyFill="1" applyBorder="1" applyAlignment="1">
      <alignment horizontal="center"/>
    </xf>
    <xf numFmtId="0" fontId="7" fillId="0" borderId="0" xfId="0" applyFont="1" applyAlignment="1"/>
    <xf numFmtId="49" fontId="7" fillId="0" borderId="0" xfId="0" applyNumberFormat="1" applyFont="1"/>
    <xf numFmtId="44" fontId="3" fillId="0" borderId="0" xfId="0" applyNumberFormat="1" applyFont="1"/>
    <xf numFmtId="164" fontId="11" fillId="3" borderId="6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4" fontId="11" fillId="3" borderId="7" xfId="1" applyFont="1" applyFill="1" applyBorder="1" applyAlignment="1">
      <alignment horizontal="center" vertical="center"/>
    </xf>
    <xf numFmtId="44" fontId="11" fillId="3" borderId="7" xfId="1" applyNumberFormat="1" applyFont="1" applyFill="1" applyBorder="1" applyAlignment="1">
      <alignment horizontal="center" vertical="center"/>
    </xf>
    <xf numFmtId="14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vertical="center"/>
    </xf>
    <xf numFmtId="44" fontId="12" fillId="4" borderId="5" xfId="1" applyFont="1" applyFill="1" applyBorder="1" applyAlignment="1">
      <alignment horizontal="right" vertical="center" wrapText="1"/>
    </xf>
    <xf numFmtId="44" fontId="4" fillId="4" borderId="5" xfId="1" applyNumberFormat="1" applyFont="1" applyFill="1" applyBorder="1" applyAlignment="1">
      <alignment vertical="center"/>
    </xf>
    <xf numFmtId="0" fontId="4" fillId="4" borderId="5" xfId="0" applyNumberFormat="1" applyFont="1" applyFill="1" applyBorder="1" applyAlignment="1">
      <alignment vertical="center"/>
    </xf>
    <xf numFmtId="0" fontId="12" fillId="4" borderId="5" xfId="1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44" fontId="4" fillId="4" borderId="5" xfId="0" applyNumberFormat="1" applyFont="1" applyFill="1" applyBorder="1" applyAlignment="1">
      <alignment horizontal="left" vertical="center"/>
    </xf>
    <xf numFmtId="44" fontId="3" fillId="0" borderId="5" xfId="1" applyFont="1" applyFill="1" applyBorder="1" applyAlignment="1"/>
    <xf numFmtId="44" fontId="3" fillId="0" borderId="5" xfId="1" applyFont="1" applyBorder="1"/>
    <xf numFmtId="44" fontId="4" fillId="4" borderId="5" xfId="1" applyFont="1" applyFill="1" applyBorder="1" applyAlignment="1">
      <alignment vertical="center"/>
    </xf>
    <xf numFmtId="0" fontId="5" fillId="0" borderId="5" xfId="0" applyFont="1" applyFill="1" applyBorder="1" applyAlignment="1"/>
    <xf numFmtId="49" fontId="3" fillId="0" borderId="5" xfId="0" applyNumberFormat="1" applyFont="1" applyBorder="1"/>
    <xf numFmtId="0" fontId="12" fillId="4" borderId="5" xfId="0" applyNumberFormat="1" applyFont="1" applyFill="1" applyBorder="1" applyAlignment="1">
      <alignment vertical="center"/>
    </xf>
    <xf numFmtId="0" fontId="7" fillId="0" borderId="5" xfId="0" applyFont="1" applyBorder="1"/>
    <xf numFmtId="0" fontId="6" fillId="0" borderId="5" xfId="0" applyFont="1" applyFill="1" applyBorder="1" applyAlignment="1"/>
    <xf numFmtId="49" fontId="12" fillId="4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horizontal="left"/>
    </xf>
    <xf numFmtId="8" fontId="3" fillId="0" borderId="5" xfId="1" applyNumberFormat="1" applyFont="1" applyBorder="1"/>
    <xf numFmtId="6" fontId="3" fillId="0" borderId="5" xfId="1" applyNumberFormat="1" applyFont="1" applyBorder="1"/>
    <xf numFmtId="8" fontId="12" fillId="4" borderId="5" xfId="1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/>
    <xf numFmtId="44" fontId="7" fillId="0" borderId="5" xfId="0" applyNumberFormat="1" applyFont="1" applyBorder="1"/>
    <xf numFmtId="0" fontId="3" fillId="0" borderId="5" xfId="0" applyFont="1" applyBorder="1"/>
    <xf numFmtId="44" fontId="3" fillId="0" borderId="5" xfId="0" applyNumberFormat="1" applyFont="1" applyBorder="1"/>
    <xf numFmtId="49" fontId="3" fillId="0" borderId="0" xfId="0" applyNumberFormat="1" applyFont="1"/>
    <xf numFmtId="0" fontId="6" fillId="2" borderId="0" xfId="0" applyFont="1" applyFill="1" applyAlignment="1">
      <alignment horizontal="center"/>
    </xf>
    <xf numFmtId="44" fontId="9" fillId="2" borderId="2" xfId="1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77B69A0F-6B92-4810-9268-5B2FA169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492680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id="{1EF55D2C-AACA-41EB-8EF2-6C590E93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4772025" cy="519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3F5B3B55-65C3-403E-8F91-DB28441D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2888456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id="{DA668EAE-8E72-4124-938C-50384195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2733675" cy="405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workbookViewId="0">
      <selection activeCell="C60" sqref="C60"/>
    </sheetView>
  </sheetViews>
  <sheetFormatPr baseColWidth="10" defaultColWidth="34.42578125" defaultRowHeight="12.75" x14ac:dyDescent="0.2"/>
  <cols>
    <col min="1" max="1" width="20.140625" style="1" customWidth="1"/>
    <col min="2" max="2" width="18.140625" style="48" customWidth="1"/>
    <col min="3" max="3" width="48.5703125" style="1" customWidth="1"/>
    <col min="4" max="4" width="49.42578125" style="1" customWidth="1"/>
    <col min="5" max="5" width="27.85546875" style="1" customWidth="1"/>
    <col min="6" max="6" width="29" style="1" customWidth="1"/>
    <col min="7" max="7" width="23.5703125" style="10" customWidth="1"/>
    <col min="8" max="16384" width="34.42578125" style="1"/>
  </cols>
  <sheetData>
    <row r="1" spans="1:12" x14ac:dyDescent="0.2">
      <c r="A1" s="90" t="s">
        <v>0</v>
      </c>
      <c r="B1" s="90"/>
      <c r="C1" s="90"/>
      <c r="D1" s="90"/>
      <c r="E1" s="90"/>
      <c r="F1" s="90"/>
      <c r="G1" s="90"/>
      <c r="I1" s="2" t="s">
        <v>32</v>
      </c>
      <c r="J1" s="3"/>
    </row>
    <row r="2" spans="1:12" x14ac:dyDescent="0.2">
      <c r="A2" s="90" t="s">
        <v>1</v>
      </c>
      <c r="B2" s="90"/>
      <c r="C2" s="90"/>
      <c r="D2" s="90"/>
      <c r="E2" s="90"/>
      <c r="F2" s="90"/>
      <c r="G2" s="90"/>
      <c r="H2" s="4"/>
      <c r="I2" s="4"/>
      <c r="J2" s="3"/>
    </row>
    <row r="3" spans="1:12" x14ac:dyDescent="0.2">
      <c r="A3" s="90" t="s">
        <v>2</v>
      </c>
      <c r="B3" s="90"/>
      <c r="C3" s="90"/>
      <c r="D3" s="90"/>
      <c r="E3" s="90"/>
      <c r="F3" s="90"/>
      <c r="G3" s="5"/>
      <c r="H3" s="6"/>
      <c r="I3" s="6"/>
      <c r="J3" s="6"/>
    </row>
    <row r="4" spans="1:12" x14ac:dyDescent="0.2">
      <c r="A4" s="7"/>
      <c r="B4" s="8"/>
      <c r="C4" s="7"/>
      <c r="D4" s="7"/>
      <c r="E4" s="7"/>
      <c r="F4" s="9"/>
      <c r="H4" s="4"/>
      <c r="I4" s="11"/>
      <c r="J4" s="12"/>
    </row>
    <row r="5" spans="1:12" ht="13.5" thickBot="1" x14ac:dyDescent="0.25">
      <c r="A5" s="13"/>
      <c r="B5" s="14"/>
      <c r="C5" s="13" t="s">
        <v>3</v>
      </c>
      <c r="D5" s="13" t="s">
        <v>4</v>
      </c>
      <c r="E5" s="13" t="s">
        <v>5</v>
      </c>
      <c r="F5" s="13" t="s">
        <v>6</v>
      </c>
      <c r="G5" s="15"/>
      <c r="H5" s="4"/>
      <c r="I5" s="16"/>
      <c r="J5" s="17"/>
    </row>
    <row r="6" spans="1:12" x14ac:dyDescent="0.2">
      <c r="A6" s="91"/>
      <c r="B6" s="91"/>
      <c r="C6" s="18" t="s">
        <v>7</v>
      </c>
      <c r="D6" s="19">
        <v>36136790.299999997</v>
      </c>
      <c r="E6" s="20"/>
      <c r="F6" s="9"/>
      <c r="G6" s="15"/>
      <c r="H6" s="4"/>
      <c r="I6" s="16"/>
      <c r="J6" s="17"/>
    </row>
    <row r="7" spans="1:12" x14ac:dyDescent="0.2">
      <c r="A7" s="91" t="s">
        <v>32</v>
      </c>
      <c r="B7" s="91"/>
      <c r="C7" s="18" t="s">
        <v>8</v>
      </c>
      <c r="D7" s="19">
        <v>62349.07</v>
      </c>
      <c r="E7" s="7"/>
      <c r="F7" s="21"/>
      <c r="G7" s="22"/>
      <c r="H7" s="4"/>
      <c r="J7" s="17"/>
    </row>
    <row r="8" spans="1:12" x14ac:dyDescent="0.2">
      <c r="A8" s="18"/>
      <c r="B8" s="23"/>
      <c r="C8" s="18" t="s">
        <v>9</v>
      </c>
      <c r="D8" s="19">
        <v>182000.91</v>
      </c>
      <c r="E8" s="9"/>
      <c r="F8" s="24"/>
      <c r="G8" s="15"/>
      <c r="I8" s="16"/>
      <c r="J8" s="17"/>
    </row>
    <row r="9" spans="1:12" x14ac:dyDescent="0.2">
      <c r="A9" s="92"/>
      <c r="B9" s="92"/>
      <c r="C9" s="18" t="s">
        <v>10</v>
      </c>
      <c r="D9" s="25"/>
      <c r="E9" s="19">
        <v>14076712.9</v>
      </c>
      <c r="F9" s="26"/>
      <c r="G9" s="27"/>
      <c r="H9" s="17"/>
      <c r="I9" s="16"/>
      <c r="J9" s="17"/>
    </row>
    <row r="10" spans="1:12" ht="13.5" thickBot="1" x14ac:dyDescent="0.25">
      <c r="A10" s="28"/>
      <c r="B10" s="29"/>
      <c r="C10" s="18" t="s">
        <v>11</v>
      </c>
      <c r="D10" s="25"/>
      <c r="E10" s="19">
        <v>161.24</v>
      </c>
      <c r="F10" s="26"/>
      <c r="G10" s="27"/>
      <c r="H10" s="17"/>
      <c r="I10" s="16"/>
      <c r="J10" s="17"/>
    </row>
    <row r="11" spans="1:12" ht="13.5" thickBot="1" x14ac:dyDescent="0.25">
      <c r="A11" s="30"/>
      <c r="B11" s="29"/>
      <c r="C11" s="31" t="s">
        <v>12</v>
      </c>
      <c r="D11" s="31">
        <f>SUBTOTAL(9,D6:D9)</f>
        <v>36381140.279999994</v>
      </c>
      <c r="E11" s="31">
        <f>SUBTOTAL(9,E6:E10)</f>
        <v>14076874.140000001</v>
      </c>
      <c r="F11" s="31">
        <f>D11-E11</f>
        <v>22304266.139999993</v>
      </c>
      <c r="G11" s="15"/>
      <c r="H11" s="32"/>
      <c r="I11" s="16"/>
      <c r="J11" s="17"/>
    </row>
    <row r="12" spans="1:12" ht="13.5" thickBot="1" x14ac:dyDescent="0.25">
      <c r="A12" s="18"/>
      <c r="B12" s="23"/>
      <c r="C12" s="18"/>
      <c r="D12" s="33"/>
      <c r="E12" s="34"/>
      <c r="F12" s="35"/>
      <c r="G12" s="15"/>
      <c r="H12" s="17"/>
      <c r="I12" s="16"/>
      <c r="J12" s="17"/>
    </row>
    <row r="13" spans="1:12" ht="13.5" thickBot="1" x14ac:dyDescent="0.25">
      <c r="A13" s="87"/>
      <c r="B13" s="87"/>
      <c r="C13" s="36" t="s">
        <v>13</v>
      </c>
      <c r="D13" s="37"/>
      <c r="E13" s="88"/>
      <c r="F13" s="88"/>
      <c r="H13" s="17"/>
      <c r="I13" s="4"/>
      <c r="J13" s="4"/>
    </row>
    <row r="14" spans="1:12" ht="13.5" thickBot="1" x14ac:dyDescent="0.25">
      <c r="A14" s="87"/>
      <c r="B14" s="87"/>
      <c r="C14" s="38" t="s">
        <v>14</v>
      </c>
      <c r="D14" s="37"/>
      <c r="E14" s="37"/>
      <c r="F14" s="39"/>
      <c r="G14" s="40"/>
      <c r="H14" s="4"/>
      <c r="I14" s="4"/>
      <c r="J14" s="4"/>
      <c r="L14" s="10"/>
    </row>
    <row r="15" spans="1:12" ht="13.5" thickBot="1" x14ac:dyDescent="0.25">
      <c r="A15" s="41"/>
      <c r="B15" s="42"/>
      <c r="C15" s="43"/>
      <c r="D15" s="44" t="s">
        <v>15</v>
      </c>
      <c r="E15" s="45"/>
      <c r="F15" s="89">
        <f>F11-E13</f>
        <v>22304266.139999993</v>
      </c>
      <c r="G15" s="89"/>
      <c r="H15" s="4"/>
      <c r="I15" s="4"/>
      <c r="J15" s="46"/>
    </row>
    <row r="16" spans="1:12" s="47" customFormat="1" ht="31.5" customHeight="1" thickTop="1" x14ac:dyDescent="0.2">
      <c r="A16" s="50" t="s">
        <v>16</v>
      </c>
      <c r="B16" s="51" t="s">
        <v>17</v>
      </c>
      <c r="C16" s="52" t="s">
        <v>18</v>
      </c>
      <c r="D16" s="52" t="s">
        <v>19</v>
      </c>
      <c r="E16" s="53" t="s">
        <v>4</v>
      </c>
      <c r="F16" s="53" t="s">
        <v>5</v>
      </c>
      <c r="G16" s="54" t="s">
        <v>6</v>
      </c>
      <c r="H16" s="55" t="s">
        <v>20</v>
      </c>
      <c r="I16" s="56" t="s">
        <v>21</v>
      </c>
      <c r="J16" s="57" t="s">
        <v>22</v>
      </c>
    </row>
    <row r="17" spans="1:10" x14ac:dyDescent="0.2">
      <c r="A17" s="58"/>
      <c r="B17" s="65"/>
      <c r="C17" s="60" t="s">
        <v>30</v>
      </c>
      <c r="D17" s="60" t="s">
        <v>31</v>
      </c>
      <c r="E17" s="61">
        <f>+D6</f>
        <v>36136790.299999997</v>
      </c>
      <c r="F17" s="61"/>
      <c r="G17" s="62">
        <f>E17</f>
        <v>36136790.299999997</v>
      </c>
      <c r="H17" s="63" t="s">
        <v>6</v>
      </c>
      <c r="I17" s="64">
        <v>12</v>
      </c>
      <c r="J17" s="58">
        <v>43069</v>
      </c>
    </row>
    <row r="18" spans="1:10" x14ac:dyDescent="0.2">
      <c r="A18" s="58">
        <v>43103</v>
      </c>
      <c r="B18" s="65" t="s">
        <v>33</v>
      </c>
      <c r="C18" s="60" t="s">
        <v>161</v>
      </c>
      <c r="D18" s="60" t="s">
        <v>34</v>
      </c>
      <c r="E18" s="61"/>
      <c r="F18" s="61">
        <v>396720</v>
      </c>
      <c r="G18" s="62">
        <f>G17+E18-F18</f>
        <v>35740070.299999997</v>
      </c>
      <c r="H18" s="63" t="s">
        <v>35</v>
      </c>
      <c r="I18" s="64">
        <v>1</v>
      </c>
      <c r="J18" s="58">
        <v>43103</v>
      </c>
    </row>
    <row r="19" spans="1:10" x14ac:dyDescent="0.2">
      <c r="A19" s="58">
        <v>43103</v>
      </c>
      <c r="B19" s="65" t="s">
        <v>33</v>
      </c>
      <c r="C19" s="66" t="s">
        <v>158</v>
      </c>
      <c r="D19" s="67" t="s">
        <v>36</v>
      </c>
      <c r="E19" s="68"/>
      <c r="F19" s="69">
        <v>5</v>
      </c>
      <c r="G19" s="70">
        <f>+G18-F19</f>
        <v>35740065.299999997</v>
      </c>
      <c r="H19" s="71" t="s">
        <v>37</v>
      </c>
      <c r="I19" s="64">
        <v>1</v>
      </c>
      <c r="J19" s="58">
        <v>43103</v>
      </c>
    </row>
    <row r="20" spans="1:10" x14ac:dyDescent="0.2">
      <c r="A20" s="58">
        <v>43103</v>
      </c>
      <c r="B20" s="65" t="s">
        <v>33</v>
      </c>
      <c r="C20" s="66" t="s">
        <v>158</v>
      </c>
      <c r="D20" s="67" t="s">
        <v>38</v>
      </c>
      <c r="E20" s="68"/>
      <c r="F20" s="69">
        <v>0.8</v>
      </c>
      <c r="G20" s="70">
        <f>+G19-F19</f>
        <v>35740060.299999997</v>
      </c>
      <c r="H20" s="71" t="s">
        <v>39</v>
      </c>
      <c r="I20" s="64">
        <v>1</v>
      </c>
      <c r="J20" s="58">
        <v>43103</v>
      </c>
    </row>
    <row r="21" spans="1:10" x14ac:dyDescent="0.2">
      <c r="A21" s="58">
        <v>43104</v>
      </c>
      <c r="B21" s="65" t="s">
        <v>40</v>
      </c>
      <c r="C21" s="60" t="s">
        <v>162</v>
      </c>
      <c r="D21" s="60" t="s">
        <v>41</v>
      </c>
      <c r="E21" s="61"/>
      <c r="F21" s="61">
        <v>12500</v>
      </c>
      <c r="G21" s="62">
        <f t="shared" ref="G21:G44" si="0">+G20-F21</f>
        <v>35727560.299999997</v>
      </c>
      <c r="H21" s="63" t="s">
        <v>42</v>
      </c>
      <c r="I21" s="64">
        <v>1</v>
      </c>
      <c r="J21" s="58">
        <v>43104</v>
      </c>
    </row>
    <row r="22" spans="1:10" x14ac:dyDescent="0.2">
      <c r="A22" s="58">
        <v>43108</v>
      </c>
      <c r="B22" s="73" t="s">
        <v>44</v>
      </c>
      <c r="C22" s="60"/>
      <c r="D22" s="60" t="s">
        <v>43</v>
      </c>
      <c r="E22" s="61"/>
      <c r="F22" s="61">
        <v>34.5</v>
      </c>
      <c r="G22" s="62">
        <f t="shared" si="0"/>
        <v>35727525.799999997</v>
      </c>
      <c r="H22" s="63" t="s">
        <v>44</v>
      </c>
      <c r="I22" s="64">
        <v>1</v>
      </c>
      <c r="J22" s="58">
        <v>43108</v>
      </c>
    </row>
    <row r="23" spans="1:10" x14ac:dyDescent="0.2">
      <c r="A23" s="58">
        <v>43108</v>
      </c>
      <c r="B23" s="73" t="s">
        <v>44</v>
      </c>
      <c r="C23" s="60"/>
      <c r="D23" s="60" t="s">
        <v>43</v>
      </c>
      <c r="E23" s="61"/>
      <c r="F23" s="61">
        <v>34.5</v>
      </c>
      <c r="G23" s="62">
        <f t="shared" si="0"/>
        <v>35727491.299999997</v>
      </c>
      <c r="H23" s="63" t="s">
        <v>44</v>
      </c>
      <c r="I23" s="64">
        <v>1</v>
      </c>
      <c r="J23" s="58">
        <v>43108</v>
      </c>
    </row>
    <row r="24" spans="1:10" x14ac:dyDescent="0.2">
      <c r="A24" s="58">
        <v>43108</v>
      </c>
      <c r="B24" s="73" t="s">
        <v>44</v>
      </c>
      <c r="C24" s="60"/>
      <c r="D24" s="60" t="s">
        <v>43</v>
      </c>
      <c r="E24" s="61"/>
      <c r="F24" s="61">
        <v>143.75</v>
      </c>
      <c r="G24" s="62">
        <f t="shared" si="0"/>
        <v>35727347.549999997</v>
      </c>
      <c r="H24" s="63" t="s">
        <v>44</v>
      </c>
      <c r="I24" s="64">
        <v>1</v>
      </c>
      <c r="J24" s="58">
        <v>43108</v>
      </c>
    </row>
    <row r="25" spans="1:10" x14ac:dyDescent="0.2">
      <c r="A25" s="58">
        <v>43108</v>
      </c>
      <c r="B25" s="73" t="s">
        <v>44</v>
      </c>
      <c r="C25" s="60"/>
      <c r="D25" s="60" t="s">
        <v>43</v>
      </c>
      <c r="E25" s="61"/>
      <c r="F25" s="61">
        <v>143.75</v>
      </c>
      <c r="G25" s="62">
        <f t="shared" si="0"/>
        <v>35727203.799999997</v>
      </c>
      <c r="H25" s="63" t="s">
        <v>44</v>
      </c>
      <c r="I25" s="64">
        <v>1</v>
      </c>
      <c r="J25" s="58">
        <v>43108</v>
      </c>
    </row>
    <row r="26" spans="1:10" x14ac:dyDescent="0.2">
      <c r="A26" s="58">
        <v>43108</v>
      </c>
      <c r="B26" s="73" t="s">
        <v>44</v>
      </c>
      <c r="C26" s="60"/>
      <c r="D26" s="60" t="s">
        <v>43</v>
      </c>
      <c r="E26" s="61"/>
      <c r="F26" s="61">
        <v>71.3</v>
      </c>
      <c r="G26" s="62">
        <f t="shared" si="0"/>
        <v>35727132.5</v>
      </c>
      <c r="H26" s="63" t="s">
        <v>44</v>
      </c>
      <c r="I26" s="64">
        <v>1</v>
      </c>
      <c r="J26" s="58">
        <v>43108</v>
      </c>
    </row>
    <row r="27" spans="1:10" x14ac:dyDescent="0.2">
      <c r="A27" s="58">
        <v>43108</v>
      </c>
      <c r="B27" s="73" t="s">
        <v>44</v>
      </c>
      <c r="C27" s="60"/>
      <c r="D27" s="60" t="s">
        <v>43</v>
      </c>
      <c r="E27" s="61"/>
      <c r="F27" s="61">
        <v>71.3</v>
      </c>
      <c r="G27" s="62">
        <f t="shared" si="0"/>
        <v>35727061.200000003</v>
      </c>
      <c r="H27" s="63" t="s">
        <v>44</v>
      </c>
      <c r="I27" s="64">
        <v>1</v>
      </c>
      <c r="J27" s="58">
        <v>43108</v>
      </c>
    </row>
    <row r="28" spans="1:10" x14ac:dyDescent="0.2">
      <c r="A28" s="58">
        <v>43108</v>
      </c>
      <c r="B28" s="73" t="s">
        <v>44</v>
      </c>
      <c r="C28" s="60"/>
      <c r="D28" s="60" t="s">
        <v>43</v>
      </c>
      <c r="E28" s="61"/>
      <c r="F28" s="61">
        <v>71.3</v>
      </c>
      <c r="G28" s="62">
        <f t="shared" si="0"/>
        <v>35726989.900000006</v>
      </c>
      <c r="H28" s="63" t="s">
        <v>44</v>
      </c>
      <c r="I28" s="64">
        <v>1</v>
      </c>
      <c r="J28" s="58">
        <v>43108</v>
      </c>
    </row>
    <row r="29" spans="1:10" x14ac:dyDescent="0.2">
      <c r="A29" s="58">
        <v>43108</v>
      </c>
      <c r="B29" s="73" t="s">
        <v>44</v>
      </c>
      <c r="C29" s="60"/>
      <c r="D29" s="60" t="s">
        <v>43</v>
      </c>
      <c r="E29" s="61"/>
      <c r="F29" s="61">
        <v>9.0500000000000007</v>
      </c>
      <c r="G29" s="62">
        <f t="shared" si="0"/>
        <v>35726980.850000009</v>
      </c>
      <c r="H29" s="63" t="s">
        <v>44</v>
      </c>
      <c r="I29" s="64">
        <v>1</v>
      </c>
      <c r="J29" s="58">
        <v>43108</v>
      </c>
    </row>
    <row r="30" spans="1:10" x14ac:dyDescent="0.2">
      <c r="A30" s="58">
        <v>43109</v>
      </c>
      <c r="B30" s="66"/>
      <c r="C30" s="74"/>
      <c r="D30" s="60" t="s">
        <v>45</v>
      </c>
      <c r="E30" s="61"/>
      <c r="F30" s="61">
        <v>189.75</v>
      </c>
      <c r="G30" s="62">
        <f t="shared" si="0"/>
        <v>35726791.100000009</v>
      </c>
      <c r="H30" s="63" t="s">
        <v>46</v>
      </c>
      <c r="I30" s="64">
        <v>1</v>
      </c>
      <c r="J30" s="58">
        <v>43109</v>
      </c>
    </row>
    <row r="31" spans="1:10" x14ac:dyDescent="0.2">
      <c r="A31" s="58">
        <v>43109</v>
      </c>
      <c r="B31" s="65" t="s">
        <v>170</v>
      </c>
      <c r="C31" s="60" t="s">
        <v>248</v>
      </c>
      <c r="D31" s="60" t="s">
        <v>47</v>
      </c>
      <c r="E31" s="61">
        <v>17.25</v>
      </c>
      <c r="F31" s="61"/>
      <c r="G31" s="62">
        <f t="shared" si="0"/>
        <v>35726791.100000009</v>
      </c>
      <c r="H31" s="63" t="s">
        <v>46</v>
      </c>
      <c r="I31" s="64">
        <v>1</v>
      </c>
      <c r="J31" s="58">
        <v>43109</v>
      </c>
    </row>
    <row r="32" spans="1:10" x14ac:dyDescent="0.2">
      <c r="A32" s="58">
        <v>43109</v>
      </c>
      <c r="B32" s="65" t="s">
        <v>171</v>
      </c>
      <c r="C32" s="60" t="s">
        <v>248</v>
      </c>
      <c r="D32" s="60" t="s">
        <v>47</v>
      </c>
      <c r="E32" s="61">
        <v>69</v>
      </c>
      <c r="F32" s="61"/>
      <c r="G32" s="62">
        <f t="shared" si="0"/>
        <v>35726791.100000009</v>
      </c>
      <c r="H32" s="63" t="s">
        <v>46</v>
      </c>
      <c r="I32" s="64">
        <v>1</v>
      </c>
      <c r="J32" s="58">
        <v>43109</v>
      </c>
    </row>
    <row r="33" spans="1:10" x14ac:dyDescent="0.2">
      <c r="A33" s="58">
        <v>43109</v>
      </c>
      <c r="B33" s="65" t="s">
        <v>172</v>
      </c>
      <c r="C33" s="60" t="s">
        <v>248</v>
      </c>
      <c r="D33" s="60" t="s">
        <v>47</v>
      </c>
      <c r="E33" s="61">
        <v>103.5</v>
      </c>
      <c r="F33" s="61"/>
      <c r="G33" s="62">
        <f t="shared" si="0"/>
        <v>35726791.100000009</v>
      </c>
      <c r="H33" s="63" t="s">
        <v>46</v>
      </c>
      <c r="I33" s="64">
        <v>1</v>
      </c>
      <c r="J33" s="58">
        <v>43109</v>
      </c>
    </row>
    <row r="34" spans="1:10" x14ac:dyDescent="0.2">
      <c r="A34" s="58">
        <v>43110</v>
      </c>
      <c r="B34" s="65" t="s">
        <v>48</v>
      </c>
      <c r="C34" s="60" t="s">
        <v>163</v>
      </c>
      <c r="D34" s="60" t="s">
        <v>49</v>
      </c>
      <c r="E34" s="61"/>
      <c r="F34" s="61">
        <v>708913.93</v>
      </c>
      <c r="G34" s="62">
        <f t="shared" si="0"/>
        <v>35017877.170000009</v>
      </c>
      <c r="H34" s="63" t="s">
        <v>50</v>
      </c>
      <c r="I34" s="64">
        <v>1</v>
      </c>
      <c r="J34" s="58">
        <v>43110</v>
      </c>
    </row>
    <row r="35" spans="1:10" x14ac:dyDescent="0.2">
      <c r="A35" s="58">
        <v>43110</v>
      </c>
      <c r="B35" s="65" t="s">
        <v>51</v>
      </c>
      <c r="C35" s="60" t="s">
        <v>164</v>
      </c>
      <c r="D35" s="60" t="s">
        <v>52</v>
      </c>
      <c r="E35" s="61"/>
      <c r="F35" s="61">
        <v>649988.14</v>
      </c>
      <c r="G35" s="62">
        <f t="shared" si="0"/>
        <v>34367889.030000009</v>
      </c>
      <c r="H35" s="63" t="s">
        <v>53</v>
      </c>
      <c r="I35" s="64">
        <v>1</v>
      </c>
      <c r="J35" s="58">
        <v>43110</v>
      </c>
    </row>
    <row r="36" spans="1:10" x14ac:dyDescent="0.2">
      <c r="A36" s="58">
        <v>43110</v>
      </c>
      <c r="B36" s="65" t="s">
        <v>51</v>
      </c>
      <c r="C36" s="66" t="s">
        <v>158</v>
      </c>
      <c r="D36" s="67" t="s">
        <v>36</v>
      </c>
      <c r="E36" s="68"/>
      <c r="F36" s="69">
        <v>5</v>
      </c>
      <c r="G36" s="70">
        <f>+G35-F36</f>
        <v>34367884.030000009</v>
      </c>
      <c r="H36" s="71" t="s">
        <v>37</v>
      </c>
      <c r="I36" s="64">
        <v>1</v>
      </c>
      <c r="J36" s="58">
        <v>43110</v>
      </c>
    </row>
    <row r="37" spans="1:10" x14ac:dyDescent="0.2">
      <c r="A37" s="58">
        <v>43110</v>
      </c>
      <c r="B37" s="65" t="s">
        <v>51</v>
      </c>
      <c r="C37" s="66" t="s">
        <v>158</v>
      </c>
      <c r="D37" s="67" t="s">
        <v>38</v>
      </c>
      <c r="E37" s="68"/>
      <c r="F37" s="69">
        <v>0.8</v>
      </c>
      <c r="G37" s="70">
        <f>+G36-F36</f>
        <v>34367879.030000009</v>
      </c>
      <c r="H37" s="71" t="s">
        <v>39</v>
      </c>
      <c r="I37" s="64">
        <v>1</v>
      </c>
      <c r="J37" s="58">
        <v>43110</v>
      </c>
    </row>
    <row r="38" spans="1:10" x14ac:dyDescent="0.2">
      <c r="A38" s="58">
        <v>43110</v>
      </c>
      <c r="B38" s="65" t="s">
        <v>56</v>
      </c>
      <c r="C38" s="60" t="s">
        <v>165</v>
      </c>
      <c r="D38" s="74" t="s">
        <v>55</v>
      </c>
      <c r="E38" s="61"/>
      <c r="F38" s="61">
        <v>658129.85</v>
      </c>
      <c r="G38" s="62">
        <f t="shared" si="0"/>
        <v>33709749.180000007</v>
      </c>
      <c r="H38" s="63" t="s">
        <v>58</v>
      </c>
      <c r="I38" s="64">
        <v>1</v>
      </c>
      <c r="J38" s="58">
        <v>43110</v>
      </c>
    </row>
    <row r="39" spans="1:10" x14ac:dyDescent="0.2">
      <c r="A39" s="58">
        <v>43110</v>
      </c>
      <c r="B39" s="65" t="s">
        <v>56</v>
      </c>
      <c r="C39" s="66" t="s">
        <v>158</v>
      </c>
      <c r="D39" s="67" t="s">
        <v>36</v>
      </c>
      <c r="E39" s="68"/>
      <c r="F39" s="69">
        <v>5</v>
      </c>
      <c r="G39" s="70">
        <f>+G38-F39</f>
        <v>33709744.180000007</v>
      </c>
      <c r="H39" s="71" t="s">
        <v>37</v>
      </c>
      <c r="I39" s="64">
        <v>1</v>
      </c>
      <c r="J39" s="58">
        <v>43110</v>
      </c>
    </row>
    <row r="40" spans="1:10" x14ac:dyDescent="0.2">
      <c r="A40" s="58">
        <v>43110</v>
      </c>
      <c r="B40" s="65" t="s">
        <v>56</v>
      </c>
      <c r="C40" s="66" t="s">
        <v>158</v>
      </c>
      <c r="D40" s="67" t="s">
        <v>38</v>
      </c>
      <c r="E40" s="68"/>
      <c r="F40" s="69">
        <v>0.8</v>
      </c>
      <c r="G40" s="70">
        <f>+G39-F39</f>
        <v>33709739.180000007</v>
      </c>
      <c r="H40" s="71" t="s">
        <v>39</v>
      </c>
      <c r="I40" s="64">
        <v>1</v>
      </c>
      <c r="J40" s="58">
        <v>43110</v>
      </c>
    </row>
    <row r="41" spans="1:10" x14ac:dyDescent="0.2">
      <c r="A41" s="58">
        <v>43110</v>
      </c>
      <c r="B41" s="65" t="s">
        <v>57</v>
      </c>
      <c r="C41" s="60" t="s">
        <v>165</v>
      </c>
      <c r="D41" s="60" t="s">
        <v>54</v>
      </c>
      <c r="E41" s="61"/>
      <c r="F41" s="61">
        <v>479577.52</v>
      </c>
      <c r="G41" s="62">
        <f>+G38-F41</f>
        <v>33230171.660000008</v>
      </c>
      <c r="H41" s="63" t="s">
        <v>59</v>
      </c>
      <c r="I41" s="64">
        <v>1</v>
      </c>
      <c r="J41" s="58">
        <v>43110</v>
      </c>
    </row>
    <row r="42" spans="1:10" x14ac:dyDescent="0.2">
      <c r="A42" s="58">
        <v>43110</v>
      </c>
      <c r="B42" s="65" t="s">
        <v>57</v>
      </c>
      <c r="C42" s="66" t="s">
        <v>158</v>
      </c>
      <c r="D42" s="67" t="s">
        <v>36</v>
      </c>
      <c r="E42" s="68"/>
      <c r="F42" s="69">
        <v>5</v>
      </c>
      <c r="G42" s="70">
        <f>+G41-F42</f>
        <v>33230166.660000008</v>
      </c>
      <c r="H42" s="71" t="s">
        <v>37</v>
      </c>
      <c r="I42" s="64">
        <v>1</v>
      </c>
      <c r="J42" s="58">
        <v>43110</v>
      </c>
    </row>
    <row r="43" spans="1:10" x14ac:dyDescent="0.2">
      <c r="A43" s="58">
        <v>43110</v>
      </c>
      <c r="B43" s="65" t="s">
        <v>57</v>
      </c>
      <c r="C43" s="66" t="s">
        <v>158</v>
      </c>
      <c r="D43" s="67" t="s">
        <v>38</v>
      </c>
      <c r="E43" s="68"/>
      <c r="F43" s="69">
        <v>0.8</v>
      </c>
      <c r="G43" s="70">
        <f>+G42-F42</f>
        <v>33230161.660000008</v>
      </c>
      <c r="H43" s="71" t="s">
        <v>39</v>
      </c>
      <c r="I43" s="64">
        <v>1</v>
      </c>
      <c r="J43" s="58">
        <v>43110</v>
      </c>
    </row>
    <row r="44" spans="1:10" x14ac:dyDescent="0.2">
      <c r="A44" s="58">
        <v>43110</v>
      </c>
      <c r="B44" s="65" t="s">
        <v>60</v>
      </c>
      <c r="C44" s="60" t="s">
        <v>167</v>
      </c>
      <c r="D44" s="60" t="s">
        <v>62</v>
      </c>
      <c r="E44" s="61"/>
      <c r="F44" s="61">
        <v>5520.01</v>
      </c>
      <c r="G44" s="62">
        <f t="shared" si="0"/>
        <v>33224641.650000006</v>
      </c>
      <c r="H44" s="63" t="s">
        <v>61</v>
      </c>
      <c r="I44" s="64">
        <v>1</v>
      </c>
      <c r="J44" s="58">
        <v>43110</v>
      </c>
    </row>
    <row r="45" spans="1:10" x14ac:dyDescent="0.2">
      <c r="A45" s="58">
        <v>43110</v>
      </c>
      <c r="B45" s="65" t="s">
        <v>60</v>
      </c>
      <c r="C45" s="66" t="s">
        <v>158</v>
      </c>
      <c r="D45" s="67" t="s">
        <v>36</v>
      </c>
      <c r="E45" s="68"/>
      <c r="F45" s="69">
        <v>5</v>
      </c>
      <c r="G45" s="70">
        <f>+G44-F45</f>
        <v>33224636.650000006</v>
      </c>
      <c r="H45" s="71" t="s">
        <v>37</v>
      </c>
      <c r="I45" s="64">
        <v>1</v>
      </c>
      <c r="J45" s="58">
        <v>43110</v>
      </c>
    </row>
    <row r="46" spans="1:10" x14ac:dyDescent="0.2">
      <c r="A46" s="58">
        <v>43110</v>
      </c>
      <c r="B46" s="65" t="s">
        <v>60</v>
      </c>
      <c r="C46" s="66" t="s">
        <v>158</v>
      </c>
      <c r="D46" s="67" t="s">
        <v>38</v>
      </c>
      <c r="E46" s="68"/>
      <c r="F46" s="69">
        <v>0.8</v>
      </c>
      <c r="G46" s="70">
        <f>+G45-F45</f>
        <v>33224631.650000006</v>
      </c>
      <c r="H46" s="71" t="s">
        <v>39</v>
      </c>
      <c r="I46" s="64">
        <v>1</v>
      </c>
      <c r="J46" s="58">
        <v>43110</v>
      </c>
    </row>
    <row r="47" spans="1:10" x14ac:dyDescent="0.2">
      <c r="A47" s="58">
        <v>43111</v>
      </c>
      <c r="B47" s="65"/>
      <c r="C47" s="78" t="s">
        <v>168</v>
      </c>
      <c r="D47" s="60" t="s">
        <v>63</v>
      </c>
      <c r="E47" s="61"/>
      <c r="F47" s="61">
        <v>1749</v>
      </c>
      <c r="G47" s="62">
        <f>+G46+E47</f>
        <v>33224631.650000006</v>
      </c>
      <c r="H47" s="63" t="s">
        <v>64</v>
      </c>
      <c r="I47" s="64">
        <v>1</v>
      </c>
      <c r="J47" s="58">
        <v>43111</v>
      </c>
    </row>
    <row r="48" spans="1:10" x14ac:dyDescent="0.2">
      <c r="A48" s="58">
        <v>43111</v>
      </c>
      <c r="B48" s="65"/>
      <c r="C48" s="78" t="s">
        <v>168</v>
      </c>
      <c r="D48" s="60" t="s">
        <v>63</v>
      </c>
      <c r="E48" s="61"/>
      <c r="F48" s="61">
        <v>5429</v>
      </c>
      <c r="G48" s="62">
        <f t="shared" ref="G48:G49" si="1">+G47+E48</f>
        <v>33224631.650000006</v>
      </c>
      <c r="H48" s="63" t="s">
        <v>64</v>
      </c>
      <c r="I48" s="64">
        <v>1</v>
      </c>
      <c r="J48" s="58">
        <v>43111</v>
      </c>
    </row>
    <row r="49" spans="1:10" x14ac:dyDescent="0.2">
      <c r="A49" s="58">
        <v>43111</v>
      </c>
      <c r="B49" s="65"/>
      <c r="C49" s="78" t="s">
        <v>168</v>
      </c>
      <c r="D49" s="60" t="s">
        <v>63</v>
      </c>
      <c r="E49" s="61"/>
      <c r="F49" s="61">
        <v>10697</v>
      </c>
      <c r="G49" s="62">
        <f t="shared" si="1"/>
        <v>33224631.650000006</v>
      </c>
      <c r="H49" s="63" t="s">
        <v>64</v>
      </c>
      <c r="I49" s="64">
        <v>1</v>
      </c>
      <c r="J49" s="58">
        <v>43111</v>
      </c>
    </row>
    <row r="50" spans="1:10" x14ac:dyDescent="0.2">
      <c r="A50" s="58">
        <v>43111</v>
      </c>
      <c r="B50" s="65"/>
      <c r="C50" s="78" t="s">
        <v>168</v>
      </c>
      <c r="D50" s="60" t="s">
        <v>63</v>
      </c>
      <c r="E50" s="61"/>
      <c r="F50" s="61">
        <v>2706</v>
      </c>
      <c r="G50" s="62">
        <f>+G49-F50</f>
        <v>33221925.650000006</v>
      </c>
      <c r="H50" s="63" t="s">
        <v>64</v>
      </c>
      <c r="I50" s="64">
        <v>1</v>
      </c>
      <c r="J50" s="58">
        <v>43111</v>
      </c>
    </row>
    <row r="51" spans="1:10" x14ac:dyDescent="0.2">
      <c r="A51" s="58">
        <v>43111</v>
      </c>
      <c r="B51" s="65"/>
      <c r="C51" s="78" t="s">
        <v>168</v>
      </c>
      <c r="D51" s="60" t="s">
        <v>63</v>
      </c>
      <c r="E51" s="61"/>
      <c r="F51" s="61">
        <v>7396</v>
      </c>
      <c r="G51" s="62">
        <f t="shared" ref="G51:G70" si="2">+G50-F51</f>
        <v>33214529.650000006</v>
      </c>
      <c r="H51" s="63" t="s">
        <v>64</v>
      </c>
      <c r="I51" s="64">
        <v>1</v>
      </c>
      <c r="J51" s="58">
        <v>43111</v>
      </c>
    </row>
    <row r="52" spans="1:10" x14ac:dyDescent="0.2">
      <c r="A52" s="58">
        <v>43115</v>
      </c>
      <c r="B52" s="65" t="s">
        <v>66</v>
      </c>
      <c r="C52" s="60" t="s">
        <v>160</v>
      </c>
      <c r="D52" s="60" t="s">
        <v>65</v>
      </c>
      <c r="E52" s="61"/>
      <c r="F52" s="61">
        <v>19390.759999999998</v>
      </c>
      <c r="G52" s="62">
        <f t="shared" si="2"/>
        <v>33195138.890000004</v>
      </c>
      <c r="H52" s="63" t="s">
        <v>67</v>
      </c>
      <c r="I52" s="64">
        <v>1</v>
      </c>
      <c r="J52" s="58">
        <v>43115</v>
      </c>
    </row>
    <row r="53" spans="1:10" x14ac:dyDescent="0.2">
      <c r="A53" s="58">
        <v>43118</v>
      </c>
      <c r="B53" s="65" t="s">
        <v>169</v>
      </c>
      <c r="C53" s="60" t="s">
        <v>281</v>
      </c>
      <c r="D53" s="60" t="s">
        <v>68</v>
      </c>
      <c r="E53" s="61"/>
      <c r="F53" s="61">
        <v>1814</v>
      </c>
      <c r="G53" s="62">
        <f t="shared" si="2"/>
        <v>33193324.890000004</v>
      </c>
      <c r="H53" s="63" t="s">
        <v>67</v>
      </c>
      <c r="I53" s="64">
        <v>1</v>
      </c>
      <c r="J53" s="58">
        <v>43118</v>
      </c>
    </row>
    <row r="54" spans="1:10" x14ac:dyDescent="0.2">
      <c r="A54" s="58">
        <v>43118</v>
      </c>
      <c r="B54" s="65" t="s">
        <v>71</v>
      </c>
      <c r="C54" s="60" t="s">
        <v>173</v>
      </c>
      <c r="D54" s="60" t="s">
        <v>69</v>
      </c>
      <c r="E54" s="61"/>
      <c r="F54" s="61">
        <v>792900</v>
      </c>
      <c r="G54" s="62">
        <f t="shared" si="2"/>
        <v>32400424.890000004</v>
      </c>
      <c r="H54" s="63" t="s">
        <v>70</v>
      </c>
      <c r="I54" s="64">
        <v>1</v>
      </c>
      <c r="J54" s="58">
        <v>43118</v>
      </c>
    </row>
    <row r="55" spans="1:10" x14ac:dyDescent="0.2">
      <c r="A55" s="58">
        <v>43118</v>
      </c>
      <c r="B55" s="65" t="s">
        <v>71</v>
      </c>
      <c r="C55" s="66" t="s">
        <v>158</v>
      </c>
      <c r="D55" s="67" t="s">
        <v>36</v>
      </c>
      <c r="E55" s="68"/>
      <c r="F55" s="69">
        <v>5</v>
      </c>
      <c r="G55" s="70">
        <f>+G54-F55</f>
        <v>32400419.890000004</v>
      </c>
      <c r="H55" s="71" t="s">
        <v>37</v>
      </c>
      <c r="I55" s="64">
        <v>1</v>
      </c>
      <c r="J55" s="58">
        <v>43118</v>
      </c>
    </row>
    <row r="56" spans="1:10" x14ac:dyDescent="0.2">
      <c r="A56" s="58">
        <v>43118</v>
      </c>
      <c r="B56" s="65" t="s">
        <v>71</v>
      </c>
      <c r="C56" s="66" t="s">
        <v>158</v>
      </c>
      <c r="D56" s="67" t="s">
        <v>38</v>
      </c>
      <c r="E56" s="68"/>
      <c r="F56" s="69">
        <v>0.8</v>
      </c>
      <c r="G56" s="70">
        <f>+G55-F55</f>
        <v>32400414.890000004</v>
      </c>
      <c r="H56" s="71" t="s">
        <v>39</v>
      </c>
      <c r="I56" s="64">
        <v>1</v>
      </c>
      <c r="J56" s="58">
        <v>43118</v>
      </c>
    </row>
    <row r="57" spans="1:10" x14ac:dyDescent="0.2">
      <c r="A57" s="58">
        <v>43118</v>
      </c>
      <c r="B57" s="65" t="s">
        <v>73</v>
      </c>
      <c r="C57" s="60" t="s">
        <v>174</v>
      </c>
      <c r="D57" s="60" t="s">
        <v>72</v>
      </c>
      <c r="E57" s="61"/>
      <c r="F57" s="61">
        <v>10747</v>
      </c>
      <c r="G57" s="62">
        <f t="shared" si="2"/>
        <v>32389667.890000004</v>
      </c>
      <c r="H57" s="63" t="s">
        <v>74</v>
      </c>
      <c r="I57" s="64">
        <v>1</v>
      </c>
      <c r="J57" s="58">
        <v>43118</v>
      </c>
    </row>
    <row r="58" spans="1:10" x14ac:dyDescent="0.2">
      <c r="A58" s="58">
        <v>43118</v>
      </c>
      <c r="B58" s="65" t="s">
        <v>73</v>
      </c>
      <c r="C58" s="66" t="s">
        <v>158</v>
      </c>
      <c r="D58" s="67" t="s">
        <v>36</v>
      </c>
      <c r="E58" s="68"/>
      <c r="F58" s="69">
        <v>5</v>
      </c>
      <c r="G58" s="70">
        <f>+G57-F58</f>
        <v>32389662.890000004</v>
      </c>
      <c r="H58" s="71" t="s">
        <v>37</v>
      </c>
      <c r="I58" s="64">
        <v>1</v>
      </c>
      <c r="J58" s="58">
        <v>43118</v>
      </c>
    </row>
    <row r="59" spans="1:10" x14ac:dyDescent="0.2">
      <c r="A59" s="58">
        <v>43118</v>
      </c>
      <c r="B59" s="65" t="s">
        <v>73</v>
      </c>
      <c r="C59" s="66" t="s">
        <v>158</v>
      </c>
      <c r="D59" s="67" t="s">
        <v>38</v>
      </c>
      <c r="E59" s="68"/>
      <c r="F59" s="69">
        <v>0.8</v>
      </c>
      <c r="G59" s="70">
        <f>+G58-F58</f>
        <v>32389657.890000004</v>
      </c>
      <c r="H59" s="71" t="s">
        <v>39</v>
      </c>
      <c r="I59" s="64">
        <v>1</v>
      </c>
      <c r="J59" s="58">
        <v>43118</v>
      </c>
    </row>
    <row r="60" spans="1:10" x14ac:dyDescent="0.2">
      <c r="A60" s="58">
        <v>43118</v>
      </c>
      <c r="B60" s="65" t="s">
        <v>73</v>
      </c>
      <c r="C60" s="60" t="s">
        <v>174</v>
      </c>
      <c r="D60" s="60" t="s">
        <v>72</v>
      </c>
      <c r="E60" s="61"/>
      <c r="F60" s="61">
        <v>10747</v>
      </c>
      <c r="G60" s="62">
        <f t="shared" ref="G60" si="3">+G59-F60</f>
        <v>32378910.890000004</v>
      </c>
      <c r="H60" s="63" t="s">
        <v>74</v>
      </c>
      <c r="I60" s="64">
        <v>1</v>
      </c>
      <c r="J60" s="58">
        <v>43118</v>
      </c>
    </row>
    <row r="61" spans="1:10" x14ac:dyDescent="0.2">
      <c r="A61" s="58">
        <v>43118</v>
      </c>
      <c r="B61" s="65" t="s">
        <v>73</v>
      </c>
      <c r="C61" s="66" t="s">
        <v>158</v>
      </c>
      <c r="D61" s="67" t="s">
        <v>36</v>
      </c>
      <c r="E61" s="68"/>
      <c r="F61" s="69">
        <v>5</v>
      </c>
      <c r="G61" s="70">
        <f>+G60-F61</f>
        <v>32378905.890000004</v>
      </c>
      <c r="H61" s="71" t="s">
        <v>37</v>
      </c>
      <c r="I61" s="64">
        <v>1</v>
      </c>
      <c r="J61" s="58">
        <v>43118</v>
      </c>
    </row>
    <row r="62" spans="1:10" x14ac:dyDescent="0.2">
      <c r="A62" s="58">
        <v>43118</v>
      </c>
      <c r="B62" s="65" t="s">
        <v>73</v>
      </c>
      <c r="C62" s="66" t="s">
        <v>158</v>
      </c>
      <c r="D62" s="67" t="s">
        <v>38</v>
      </c>
      <c r="E62" s="68"/>
      <c r="F62" s="69">
        <v>0.8</v>
      </c>
      <c r="G62" s="70">
        <f>+G61-F61</f>
        <v>32378900.890000004</v>
      </c>
      <c r="H62" s="71" t="s">
        <v>39</v>
      </c>
      <c r="I62" s="64">
        <v>1</v>
      </c>
      <c r="J62" s="58">
        <v>43118</v>
      </c>
    </row>
    <row r="63" spans="1:10" x14ac:dyDescent="0.2">
      <c r="A63" s="58">
        <v>43118</v>
      </c>
      <c r="B63" s="65" t="s">
        <v>76</v>
      </c>
      <c r="C63" s="60" t="s">
        <v>175</v>
      </c>
      <c r="D63" s="60" t="s">
        <v>75</v>
      </c>
      <c r="E63" s="61"/>
      <c r="F63" s="61">
        <v>10438.84</v>
      </c>
      <c r="G63" s="62">
        <f t="shared" si="2"/>
        <v>32368462.050000004</v>
      </c>
      <c r="H63" s="63" t="s">
        <v>77</v>
      </c>
      <c r="I63" s="64">
        <v>1</v>
      </c>
      <c r="J63" s="58">
        <v>43118</v>
      </c>
    </row>
    <row r="64" spans="1:10" x14ac:dyDescent="0.2">
      <c r="A64" s="58">
        <v>43118</v>
      </c>
      <c r="B64" s="65" t="s">
        <v>76</v>
      </c>
      <c r="C64" s="66" t="s">
        <v>158</v>
      </c>
      <c r="D64" s="67" t="s">
        <v>36</v>
      </c>
      <c r="E64" s="68"/>
      <c r="F64" s="69">
        <v>5</v>
      </c>
      <c r="G64" s="70">
        <f>+G63-F64</f>
        <v>32368457.050000004</v>
      </c>
      <c r="H64" s="71" t="s">
        <v>37</v>
      </c>
      <c r="I64" s="64">
        <v>1</v>
      </c>
      <c r="J64" s="58">
        <v>43118</v>
      </c>
    </row>
    <row r="65" spans="1:10" x14ac:dyDescent="0.2">
      <c r="A65" s="58">
        <v>43118</v>
      </c>
      <c r="B65" s="65" t="s">
        <v>76</v>
      </c>
      <c r="C65" s="66" t="s">
        <v>158</v>
      </c>
      <c r="D65" s="67" t="s">
        <v>38</v>
      </c>
      <c r="E65" s="68"/>
      <c r="F65" s="69">
        <v>0.8</v>
      </c>
      <c r="G65" s="70">
        <f>+G64-F64</f>
        <v>32368452.050000004</v>
      </c>
      <c r="H65" s="71" t="s">
        <v>39</v>
      </c>
      <c r="I65" s="64">
        <v>1</v>
      </c>
      <c r="J65" s="58">
        <v>43118</v>
      </c>
    </row>
    <row r="66" spans="1:10" x14ac:dyDescent="0.2">
      <c r="A66" s="58">
        <v>43118</v>
      </c>
      <c r="B66" s="65" t="s">
        <v>78</v>
      </c>
      <c r="C66" s="60" t="s">
        <v>176</v>
      </c>
      <c r="D66" s="60" t="s">
        <v>79</v>
      </c>
      <c r="E66" s="61"/>
      <c r="F66" s="61">
        <v>835.2</v>
      </c>
      <c r="G66" s="62">
        <f t="shared" si="2"/>
        <v>32367616.850000005</v>
      </c>
      <c r="H66" s="63" t="s">
        <v>80</v>
      </c>
      <c r="I66" s="64">
        <v>1</v>
      </c>
      <c r="J66" s="58">
        <v>43118</v>
      </c>
    </row>
    <row r="67" spans="1:10" x14ac:dyDescent="0.2">
      <c r="A67" s="58">
        <v>43118</v>
      </c>
      <c r="B67" s="65" t="s">
        <v>78</v>
      </c>
      <c r="C67" s="66" t="s">
        <v>158</v>
      </c>
      <c r="D67" s="67" t="s">
        <v>36</v>
      </c>
      <c r="E67" s="68"/>
      <c r="F67" s="69">
        <v>5</v>
      </c>
      <c r="G67" s="70">
        <f>+G66-F67</f>
        <v>32367611.850000005</v>
      </c>
      <c r="H67" s="71" t="s">
        <v>37</v>
      </c>
      <c r="I67" s="64">
        <v>1</v>
      </c>
      <c r="J67" s="58">
        <v>43118</v>
      </c>
    </row>
    <row r="68" spans="1:10" x14ac:dyDescent="0.2">
      <c r="A68" s="58">
        <v>43118</v>
      </c>
      <c r="B68" s="65" t="s">
        <v>78</v>
      </c>
      <c r="C68" s="66" t="s">
        <v>158</v>
      </c>
      <c r="D68" s="67" t="s">
        <v>38</v>
      </c>
      <c r="E68" s="68"/>
      <c r="F68" s="69">
        <v>0.8</v>
      </c>
      <c r="G68" s="70">
        <f>+G67-F67</f>
        <v>32367606.850000005</v>
      </c>
      <c r="H68" s="71" t="s">
        <v>39</v>
      </c>
      <c r="I68" s="64">
        <v>1</v>
      </c>
      <c r="J68" s="58">
        <v>43118</v>
      </c>
    </row>
    <row r="69" spans="1:10" x14ac:dyDescent="0.2">
      <c r="A69" s="58">
        <v>43120</v>
      </c>
      <c r="B69" s="65"/>
      <c r="C69" s="60"/>
      <c r="D69" s="60" t="s">
        <v>43</v>
      </c>
      <c r="E69" s="61"/>
      <c r="F69" s="61">
        <v>341.55</v>
      </c>
      <c r="G69" s="62">
        <f t="shared" si="2"/>
        <v>32367265.300000004</v>
      </c>
      <c r="H69" s="63" t="s">
        <v>44</v>
      </c>
      <c r="I69" s="64">
        <v>1</v>
      </c>
      <c r="J69" s="58">
        <v>43120</v>
      </c>
    </row>
    <row r="70" spans="1:10" x14ac:dyDescent="0.2">
      <c r="A70" s="58">
        <v>43122</v>
      </c>
      <c r="B70" s="65" t="s">
        <v>81</v>
      </c>
      <c r="C70" s="60" t="s">
        <v>177</v>
      </c>
      <c r="D70" s="60" t="s">
        <v>82</v>
      </c>
      <c r="E70" s="61"/>
      <c r="F70" s="61"/>
      <c r="G70" s="62">
        <f t="shared" si="2"/>
        <v>32367265.300000004</v>
      </c>
      <c r="H70" s="63" t="s">
        <v>84</v>
      </c>
      <c r="I70" s="64">
        <v>1</v>
      </c>
      <c r="J70" s="58">
        <v>43122</v>
      </c>
    </row>
    <row r="71" spans="1:10" x14ac:dyDescent="0.2">
      <c r="A71" s="58">
        <v>43122</v>
      </c>
      <c r="B71" s="65" t="s">
        <v>81</v>
      </c>
      <c r="C71" s="66" t="s">
        <v>158</v>
      </c>
      <c r="D71" s="67" t="s">
        <v>36</v>
      </c>
      <c r="E71" s="68"/>
      <c r="F71" s="69">
        <v>5</v>
      </c>
      <c r="G71" s="70">
        <f>+G70-F71</f>
        <v>32367260.300000004</v>
      </c>
      <c r="H71" s="71" t="s">
        <v>37</v>
      </c>
      <c r="I71" s="64">
        <v>1</v>
      </c>
      <c r="J71" s="58">
        <v>43122</v>
      </c>
    </row>
    <row r="72" spans="1:10" x14ac:dyDescent="0.2">
      <c r="A72" s="58">
        <v>43122</v>
      </c>
      <c r="B72" s="65" t="s">
        <v>81</v>
      </c>
      <c r="C72" s="66" t="s">
        <v>158</v>
      </c>
      <c r="D72" s="67" t="s">
        <v>38</v>
      </c>
      <c r="E72" s="68"/>
      <c r="F72" s="69">
        <v>0.8</v>
      </c>
      <c r="G72" s="70">
        <f>+G71-F71</f>
        <v>32367255.300000004</v>
      </c>
      <c r="H72" s="71" t="s">
        <v>39</v>
      </c>
      <c r="I72" s="64">
        <v>1</v>
      </c>
      <c r="J72" s="58">
        <v>43122</v>
      </c>
    </row>
    <row r="73" spans="1:10" x14ac:dyDescent="0.2">
      <c r="A73" s="58">
        <v>43122</v>
      </c>
      <c r="B73" s="65" t="s">
        <v>83</v>
      </c>
      <c r="C73" s="60" t="s">
        <v>178</v>
      </c>
      <c r="D73" s="60" t="s">
        <v>63</v>
      </c>
      <c r="E73" s="61"/>
      <c r="F73" s="61">
        <v>95629.32</v>
      </c>
      <c r="G73" s="62">
        <f t="shared" ref="G73" si="4">+G72+E73</f>
        <v>32367255.300000004</v>
      </c>
      <c r="H73" s="63" t="s">
        <v>64</v>
      </c>
      <c r="I73" s="64">
        <v>1</v>
      </c>
      <c r="J73" s="58">
        <v>43122</v>
      </c>
    </row>
    <row r="74" spans="1:10" x14ac:dyDescent="0.2">
      <c r="A74" s="58">
        <v>43122</v>
      </c>
      <c r="B74" s="65"/>
      <c r="C74" s="60" t="s">
        <v>179</v>
      </c>
      <c r="D74" s="60" t="s">
        <v>63</v>
      </c>
      <c r="E74" s="61"/>
      <c r="F74" s="61">
        <v>5949</v>
      </c>
      <c r="G74" s="62">
        <f>+G73-F74</f>
        <v>32361306.300000004</v>
      </c>
      <c r="H74" s="63" t="s">
        <v>64</v>
      </c>
      <c r="I74" s="64">
        <v>1</v>
      </c>
      <c r="J74" s="58">
        <v>43122</v>
      </c>
    </row>
    <row r="75" spans="1:10" x14ac:dyDescent="0.2">
      <c r="A75" s="58">
        <v>43122</v>
      </c>
      <c r="B75" s="65"/>
      <c r="C75" s="60" t="s">
        <v>180</v>
      </c>
      <c r="D75" s="60" t="s">
        <v>63</v>
      </c>
      <c r="E75" s="61"/>
      <c r="F75" s="61">
        <v>35640</v>
      </c>
      <c r="G75" s="62">
        <f t="shared" ref="G75:G111" si="5">+G74-F75</f>
        <v>32325666.300000004</v>
      </c>
      <c r="H75" s="63" t="s">
        <v>64</v>
      </c>
      <c r="I75" s="64">
        <v>1</v>
      </c>
      <c r="J75" s="58">
        <v>43122</v>
      </c>
    </row>
    <row r="76" spans="1:10" x14ac:dyDescent="0.2">
      <c r="A76" s="58">
        <v>43122</v>
      </c>
      <c r="B76" s="65" t="s">
        <v>85</v>
      </c>
      <c r="C76" s="60" t="s">
        <v>166</v>
      </c>
      <c r="D76" s="60" t="s">
        <v>86</v>
      </c>
      <c r="E76" s="61"/>
      <c r="F76" s="61">
        <v>10747</v>
      </c>
      <c r="G76" s="62">
        <f t="shared" si="5"/>
        <v>32314919.300000004</v>
      </c>
      <c r="H76" s="63" t="s">
        <v>87</v>
      </c>
      <c r="I76" s="64">
        <v>1</v>
      </c>
      <c r="J76" s="58">
        <v>43122</v>
      </c>
    </row>
    <row r="77" spans="1:10" x14ac:dyDescent="0.2">
      <c r="A77" s="58">
        <v>43125</v>
      </c>
      <c r="B77" s="65" t="s">
        <v>89</v>
      </c>
      <c r="C77" s="60" t="s">
        <v>166</v>
      </c>
      <c r="D77" s="60" t="s">
        <v>88</v>
      </c>
      <c r="E77" s="61"/>
      <c r="F77" s="61">
        <v>49800</v>
      </c>
      <c r="G77" s="62">
        <f t="shared" si="5"/>
        <v>32265119.300000004</v>
      </c>
      <c r="H77" s="60" t="s">
        <v>88</v>
      </c>
      <c r="I77" s="64">
        <v>1</v>
      </c>
      <c r="J77" s="58">
        <v>43125</v>
      </c>
    </row>
    <row r="78" spans="1:10" x14ac:dyDescent="0.2">
      <c r="A78" s="58">
        <v>43126</v>
      </c>
      <c r="B78" s="65" t="s">
        <v>90</v>
      </c>
      <c r="C78" s="60"/>
      <c r="D78" s="60" t="s">
        <v>91</v>
      </c>
      <c r="E78" s="61"/>
      <c r="F78" s="61">
        <v>97.75</v>
      </c>
      <c r="G78" s="62">
        <f t="shared" si="5"/>
        <v>32265021.550000004</v>
      </c>
      <c r="H78" s="63" t="s">
        <v>46</v>
      </c>
      <c r="I78" s="64">
        <v>1</v>
      </c>
      <c r="J78" s="58">
        <v>43126</v>
      </c>
    </row>
    <row r="79" spans="1:10" x14ac:dyDescent="0.2">
      <c r="A79" s="58">
        <v>43126</v>
      </c>
      <c r="B79" s="65" t="s">
        <v>90</v>
      </c>
      <c r="C79" s="60"/>
      <c r="D79" s="60" t="s">
        <v>91</v>
      </c>
      <c r="E79" s="61"/>
      <c r="F79" s="61">
        <v>243.8</v>
      </c>
      <c r="G79" s="62">
        <f t="shared" si="5"/>
        <v>32264777.750000004</v>
      </c>
      <c r="H79" s="63" t="s">
        <v>46</v>
      </c>
      <c r="I79" s="64">
        <v>1</v>
      </c>
      <c r="J79" s="58">
        <v>43126</v>
      </c>
    </row>
    <row r="80" spans="1:10" x14ac:dyDescent="0.2">
      <c r="A80" s="58">
        <v>43126</v>
      </c>
      <c r="B80" s="65" t="s">
        <v>185</v>
      </c>
      <c r="C80" s="60" t="s">
        <v>181</v>
      </c>
      <c r="D80" s="60" t="s">
        <v>92</v>
      </c>
      <c r="E80" s="61"/>
      <c r="F80" s="61">
        <v>2261.1</v>
      </c>
      <c r="G80" s="62">
        <f t="shared" si="5"/>
        <v>32262516.650000002</v>
      </c>
      <c r="H80" s="63" t="s">
        <v>67</v>
      </c>
      <c r="I80" s="64">
        <v>1</v>
      </c>
      <c r="J80" s="58">
        <v>43126</v>
      </c>
    </row>
    <row r="81" spans="1:10" x14ac:dyDescent="0.2">
      <c r="A81" s="58">
        <v>43126</v>
      </c>
      <c r="B81" s="65" t="s">
        <v>186</v>
      </c>
      <c r="C81" s="60" t="s">
        <v>182</v>
      </c>
      <c r="D81" s="60" t="s">
        <v>92</v>
      </c>
      <c r="E81" s="61"/>
      <c r="F81" s="61">
        <v>1773.3</v>
      </c>
      <c r="G81" s="62">
        <f t="shared" si="5"/>
        <v>32260743.350000001</v>
      </c>
      <c r="H81" s="63" t="s">
        <v>67</v>
      </c>
      <c r="I81" s="64">
        <v>1</v>
      </c>
      <c r="J81" s="58">
        <v>43126</v>
      </c>
    </row>
    <row r="82" spans="1:10" x14ac:dyDescent="0.2">
      <c r="A82" s="58">
        <v>43126</v>
      </c>
      <c r="B82" s="65" t="s">
        <v>187</v>
      </c>
      <c r="C82" s="60" t="s">
        <v>183</v>
      </c>
      <c r="D82" s="60" t="s">
        <v>93</v>
      </c>
      <c r="E82" s="61"/>
      <c r="F82" s="61">
        <v>443.16</v>
      </c>
      <c r="G82" s="62">
        <f t="shared" si="5"/>
        <v>32260300.190000001</v>
      </c>
      <c r="H82" s="63" t="s">
        <v>67</v>
      </c>
      <c r="I82" s="64">
        <v>1</v>
      </c>
      <c r="J82" s="58">
        <v>43126</v>
      </c>
    </row>
    <row r="83" spans="1:10" x14ac:dyDescent="0.2">
      <c r="A83" s="58">
        <v>43126</v>
      </c>
      <c r="B83" s="65" t="s">
        <v>24</v>
      </c>
      <c r="C83" s="60" t="s">
        <v>184</v>
      </c>
      <c r="D83" s="60" t="s">
        <v>94</v>
      </c>
      <c r="E83" s="61"/>
      <c r="F83" s="61">
        <v>395</v>
      </c>
      <c r="G83" s="62">
        <f t="shared" si="5"/>
        <v>32259905.190000001</v>
      </c>
      <c r="H83" s="63" t="s">
        <v>67</v>
      </c>
      <c r="I83" s="64">
        <v>1</v>
      </c>
      <c r="J83" s="58">
        <v>43126</v>
      </c>
    </row>
    <row r="84" spans="1:10" x14ac:dyDescent="0.2">
      <c r="A84" s="58">
        <v>43126</v>
      </c>
      <c r="B84" s="65" t="s">
        <v>23</v>
      </c>
      <c r="C84" s="60" t="s">
        <v>184</v>
      </c>
      <c r="D84" s="60" t="s">
        <v>95</v>
      </c>
      <c r="E84" s="61"/>
      <c r="F84" s="61">
        <v>774.75</v>
      </c>
      <c r="G84" s="62">
        <f t="shared" si="5"/>
        <v>32259130.440000001</v>
      </c>
      <c r="H84" s="63" t="s">
        <v>67</v>
      </c>
      <c r="I84" s="64">
        <v>1</v>
      </c>
      <c r="J84" s="58">
        <v>43126</v>
      </c>
    </row>
    <row r="85" spans="1:10" x14ac:dyDescent="0.2">
      <c r="A85" s="58">
        <v>43126</v>
      </c>
      <c r="B85" s="73" t="s">
        <v>44</v>
      </c>
      <c r="C85" s="60"/>
      <c r="D85" s="60" t="s">
        <v>43</v>
      </c>
      <c r="E85" s="61"/>
      <c r="F85" s="61">
        <v>6.56</v>
      </c>
      <c r="G85" s="62">
        <f t="shared" si="5"/>
        <v>32259123.880000003</v>
      </c>
      <c r="H85" s="63" t="s">
        <v>44</v>
      </c>
      <c r="I85" s="64">
        <v>1</v>
      </c>
      <c r="J85" s="58">
        <v>43126</v>
      </c>
    </row>
    <row r="86" spans="1:10" x14ac:dyDescent="0.2">
      <c r="A86" s="58">
        <v>43126</v>
      </c>
      <c r="B86" s="73" t="s">
        <v>44</v>
      </c>
      <c r="C86" s="60"/>
      <c r="D86" s="60" t="s">
        <v>43</v>
      </c>
      <c r="E86" s="61"/>
      <c r="F86" s="61">
        <v>49.96</v>
      </c>
      <c r="G86" s="62">
        <f t="shared" si="5"/>
        <v>32259073.920000002</v>
      </c>
      <c r="H86" s="63" t="s">
        <v>44</v>
      </c>
      <c r="I86" s="64">
        <v>1</v>
      </c>
      <c r="J86" s="58">
        <v>43126</v>
      </c>
    </row>
    <row r="87" spans="1:10" x14ac:dyDescent="0.2">
      <c r="A87" s="58">
        <v>43126</v>
      </c>
      <c r="B87" s="73" t="s">
        <v>44</v>
      </c>
      <c r="C87" s="60"/>
      <c r="D87" s="60" t="s">
        <v>43</v>
      </c>
      <c r="E87" s="61"/>
      <c r="F87" s="61">
        <v>103.5</v>
      </c>
      <c r="G87" s="62">
        <f t="shared" si="5"/>
        <v>32258970.420000002</v>
      </c>
      <c r="H87" s="63" t="s">
        <v>44</v>
      </c>
      <c r="I87" s="64">
        <v>1</v>
      </c>
      <c r="J87" s="58">
        <v>43126</v>
      </c>
    </row>
    <row r="88" spans="1:10" x14ac:dyDescent="0.2">
      <c r="A88" s="58">
        <v>43126</v>
      </c>
      <c r="B88" s="65" t="s">
        <v>188</v>
      </c>
      <c r="C88" s="60" t="s">
        <v>191</v>
      </c>
      <c r="D88" s="60" t="s">
        <v>96</v>
      </c>
      <c r="E88" s="61"/>
      <c r="F88" s="61">
        <v>294</v>
      </c>
      <c r="G88" s="62">
        <f t="shared" si="5"/>
        <v>32258676.420000002</v>
      </c>
      <c r="H88" s="63" t="s">
        <v>67</v>
      </c>
      <c r="I88" s="64">
        <v>1</v>
      </c>
      <c r="J88" s="58">
        <v>43126</v>
      </c>
    </row>
    <row r="89" spans="1:10" x14ac:dyDescent="0.2">
      <c r="A89" s="58">
        <v>43126</v>
      </c>
      <c r="B89" s="65" t="s">
        <v>189</v>
      </c>
      <c r="C89" s="60" t="s">
        <v>197</v>
      </c>
      <c r="D89" s="60" t="s">
        <v>96</v>
      </c>
      <c r="E89" s="61"/>
      <c r="F89" s="61">
        <v>524</v>
      </c>
      <c r="G89" s="62">
        <f t="shared" si="5"/>
        <v>32258152.420000002</v>
      </c>
      <c r="H89" s="63" t="s">
        <v>67</v>
      </c>
      <c r="I89" s="64">
        <v>1</v>
      </c>
      <c r="J89" s="58">
        <v>43126</v>
      </c>
    </row>
    <row r="90" spans="1:10" x14ac:dyDescent="0.2">
      <c r="A90" s="58">
        <v>43126</v>
      </c>
      <c r="B90" s="65" t="s">
        <v>190</v>
      </c>
      <c r="C90" s="60" t="s">
        <v>198</v>
      </c>
      <c r="D90" s="60" t="s">
        <v>97</v>
      </c>
      <c r="E90" s="61"/>
      <c r="F90" s="61">
        <v>155</v>
      </c>
      <c r="G90" s="62">
        <f t="shared" si="5"/>
        <v>32257997.420000002</v>
      </c>
      <c r="H90" s="63" t="s">
        <v>67</v>
      </c>
      <c r="I90" s="64">
        <v>1</v>
      </c>
      <c r="J90" s="58">
        <v>43126</v>
      </c>
    </row>
    <row r="91" spans="1:10" x14ac:dyDescent="0.2">
      <c r="A91" s="58">
        <v>43126</v>
      </c>
      <c r="B91" s="65" t="s">
        <v>25</v>
      </c>
      <c r="C91" s="60" t="s">
        <v>199</v>
      </c>
      <c r="D91" s="60" t="s">
        <v>97</v>
      </c>
      <c r="E91" s="61"/>
      <c r="F91" s="61">
        <v>114.23</v>
      </c>
      <c r="G91" s="62">
        <f t="shared" si="5"/>
        <v>32257883.190000001</v>
      </c>
      <c r="H91" s="63" t="s">
        <v>67</v>
      </c>
      <c r="I91" s="64">
        <v>1</v>
      </c>
      <c r="J91" s="58">
        <v>43126</v>
      </c>
    </row>
    <row r="92" spans="1:10" x14ac:dyDescent="0.2">
      <c r="A92" s="58">
        <v>43126</v>
      </c>
      <c r="B92" s="65" t="s">
        <v>26</v>
      </c>
      <c r="C92" s="60" t="s">
        <v>200</v>
      </c>
      <c r="D92" s="60" t="s">
        <v>98</v>
      </c>
      <c r="E92" s="61"/>
      <c r="F92" s="61">
        <v>475.6</v>
      </c>
      <c r="G92" s="62">
        <f t="shared" si="5"/>
        <v>32257407.59</v>
      </c>
      <c r="H92" s="63" t="s">
        <v>67</v>
      </c>
      <c r="I92" s="64">
        <v>1</v>
      </c>
      <c r="J92" s="58">
        <v>43126</v>
      </c>
    </row>
    <row r="93" spans="1:10" x14ac:dyDescent="0.2">
      <c r="A93" s="58">
        <v>43126</v>
      </c>
      <c r="B93" s="65" t="s">
        <v>27</v>
      </c>
      <c r="C93" s="60" t="s">
        <v>201</v>
      </c>
      <c r="D93" s="60" t="s">
        <v>98</v>
      </c>
      <c r="E93" s="61"/>
      <c r="F93" s="61">
        <v>348</v>
      </c>
      <c r="G93" s="62">
        <f t="shared" si="5"/>
        <v>32257059.59</v>
      </c>
      <c r="H93" s="63" t="s">
        <v>67</v>
      </c>
      <c r="I93" s="64">
        <v>1</v>
      </c>
      <c r="J93" s="58">
        <v>43126</v>
      </c>
    </row>
    <row r="94" spans="1:10" x14ac:dyDescent="0.2">
      <c r="A94" s="58">
        <v>43126</v>
      </c>
      <c r="B94" s="65" t="s">
        <v>28</v>
      </c>
      <c r="C94" s="60" t="s">
        <v>202</v>
      </c>
      <c r="D94" s="60" t="s">
        <v>98</v>
      </c>
      <c r="E94" s="61"/>
      <c r="F94" s="61">
        <v>1205.9000000000001</v>
      </c>
      <c r="G94" s="62">
        <f t="shared" si="5"/>
        <v>32255853.690000001</v>
      </c>
      <c r="H94" s="63" t="s">
        <v>67</v>
      </c>
      <c r="I94" s="64">
        <v>1</v>
      </c>
      <c r="J94" s="58">
        <v>43126</v>
      </c>
    </row>
    <row r="95" spans="1:10" x14ac:dyDescent="0.2">
      <c r="A95" s="58">
        <v>43126</v>
      </c>
      <c r="B95" s="65" t="s">
        <v>29</v>
      </c>
      <c r="C95" s="60" t="s">
        <v>203</v>
      </c>
      <c r="D95" s="60" t="s">
        <v>98</v>
      </c>
      <c r="E95" s="61"/>
      <c r="F95" s="61">
        <v>143.75</v>
      </c>
      <c r="G95" s="62">
        <f t="shared" si="5"/>
        <v>32255709.940000001</v>
      </c>
      <c r="H95" s="63" t="s">
        <v>67</v>
      </c>
      <c r="I95" s="64">
        <v>1</v>
      </c>
      <c r="J95" s="58">
        <v>43126</v>
      </c>
    </row>
    <row r="96" spans="1:10" x14ac:dyDescent="0.2">
      <c r="A96" s="58">
        <v>43126</v>
      </c>
      <c r="B96" s="65" t="s">
        <v>192</v>
      </c>
      <c r="C96" s="60" t="s">
        <v>204</v>
      </c>
      <c r="D96" s="60" t="s">
        <v>99</v>
      </c>
      <c r="E96" s="61"/>
      <c r="F96" s="61">
        <v>1001.65</v>
      </c>
      <c r="G96" s="62">
        <f t="shared" si="5"/>
        <v>32254708.290000003</v>
      </c>
      <c r="H96" s="63" t="s">
        <v>67</v>
      </c>
      <c r="I96" s="64">
        <v>1</v>
      </c>
      <c r="J96" s="58">
        <v>43126</v>
      </c>
    </row>
    <row r="97" spans="1:10" x14ac:dyDescent="0.2">
      <c r="A97" s="58">
        <v>43126</v>
      </c>
      <c r="B97" s="65" t="s">
        <v>193</v>
      </c>
      <c r="C97" s="60" t="s">
        <v>182</v>
      </c>
      <c r="D97" s="60" t="s">
        <v>99</v>
      </c>
      <c r="E97" s="61"/>
      <c r="F97" s="61">
        <v>1001.65</v>
      </c>
      <c r="G97" s="62">
        <f t="shared" si="5"/>
        <v>32253706.640000004</v>
      </c>
      <c r="H97" s="63" t="s">
        <v>67</v>
      </c>
      <c r="I97" s="64">
        <v>1</v>
      </c>
      <c r="J97" s="58">
        <v>43126</v>
      </c>
    </row>
    <row r="98" spans="1:10" x14ac:dyDescent="0.2">
      <c r="A98" s="58">
        <v>43126</v>
      </c>
      <c r="B98" s="65" t="s">
        <v>194</v>
      </c>
      <c r="C98" s="60" t="s">
        <v>205</v>
      </c>
      <c r="D98" s="60" t="s">
        <v>100</v>
      </c>
      <c r="E98" s="61"/>
      <c r="F98" s="61">
        <v>235.75</v>
      </c>
      <c r="G98" s="62">
        <f t="shared" si="5"/>
        <v>32253470.890000004</v>
      </c>
      <c r="H98" s="63" t="s">
        <v>67</v>
      </c>
      <c r="I98" s="64">
        <v>1</v>
      </c>
      <c r="J98" s="58">
        <v>43126</v>
      </c>
    </row>
    <row r="99" spans="1:10" x14ac:dyDescent="0.2">
      <c r="A99" s="58">
        <v>43129</v>
      </c>
      <c r="B99" s="65" t="s">
        <v>195</v>
      </c>
      <c r="C99" s="60" t="s">
        <v>280</v>
      </c>
      <c r="D99" s="60" t="s">
        <v>101</v>
      </c>
      <c r="E99" s="61"/>
      <c r="F99" s="61">
        <v>995</v>
      </c>
      <c r="G99" s="62">
        <f t="shared" si="5"/>
        <v>32252475.890000004</v>
      </c>
      <c r="H99" s="63" t="s">
        <v>67</v>
      </c>
      <c r="I99" s="64">
        <v>1</v>
      </c>
      <c r="J99" s="58">
        <v>43129</v>
      </c>
    </row>
    <row r="100" spans="1:10" x14ac:dyDescent="0.2">
      <c r="A100" s="58">
        <v>43129</v>
      </c>
      <c r="B100" s="65" t="s">
        <v>196</v>
      </c>
      <c r="C100" s="60" t="s">
        <v>199</v>
      </c>
      <c r="D100" s="60" t="s">
        <v>101</v>
      </c>
      <c r="E100" s="61"/>
      <c r="F100" s="61">
        <v>845</v>
      </c>
      <c r="G100" s="62">
        <f t="shared" si="5"/>
        <v>32251630.890000004</v>
      </c>
      <c r="H100" s="63" t="s">
        <v>67</v>
      </c>
      <c r="I100" s="64">
        <v>1</v>
      </c>
      <c r="J100" s="58">
        <v>43129</v>
      </c>
    </row>
    <row r="101" spans="1:10" x14ac:dyDescent="0.2">
      <c r="A101" s="58">
        <v>43131</v>
      </c>
      <c r="B101" s="65" t="s">
        <v>103</v>
      </c>
      <c r="C101" s="60" t="s">
        <v>206</v>
      </c>
      <c r="D101" s="60" t="s">
        <v>102</v>
      </c>
      <c r="E101" s="61"/>
      <c r="F101" s="61">
        <v>266800</v>
      </c>
      <c r="G101" s="62">
        <f t="shared" si="5"/>
        <v>31984830.890000004</v>
      </c>
      <c r="H101" s="63" t="s">
        <v>104</v>
      </c>
      <c r="I101" s="64">
        <v>1</v>
      </c>
      <c r="J101" s="58">
        <v>43131</v>
      </c>
    </row>
    <row r="102" spans="1:10" x14ac:dyDescent="0.2">
      <c r="A102" s="58">
        <v>43131</v>
      </c>
      <c r="B102" s="65" t="s">
        <v>103</v>
      </c>
      <c r="C102" s="66" t="s">
        <v>158</v>
      </c>
      <c r="D102" s="67" t="s">
        <v>36</v>
      </c>
      <c r="E102" s="68"/>
      <c r="F102" s="69">
        <v>5</v>
      </c>
      <c r="G102" s="70">
        <f>+G101-F102</f>
        <v>31984825.890000004</v>
      </c>
      <c r="H102" s="71" t="s">
        <v>37</v>
      </c>
      <c r="I102" s="64">
        <v>1</v>
      </c>
      <c r="J102" s="58">
        <v>43131</v>
      </c>
    </row>
    <row r="103" spans="1:10" x14ac:dyDescent="0.2">
      <c r="A103" s="58">
        <v>43131</v>
      </c>
      <c r="B103" s="65" t="s">
        <v>103</v>
      </c>
      <c r="C103" s="66" t="s">
        <v>158</v>
      </c>
      <c r="D103" s="67" t="s">
        <v>38</v>
      </c>
      <c r="E103" s="68"/>
      <c r="F103" s="69">
        <v>0.8</v>
      </c>
      <c r="G103" s="70">
        <f>+G102-F102</f>
        <v>31984820.890000004</v>
      </c>
      <c r="H103" s="71" t="s">
        <v>39</v>
      </c>
      <c r="I103" s="64">
        <v>1</v>
      </c>
      <c r="J103" s="58">
        <v>43131</v>
      </c>
    </row>
    <row r="104" spans="1:10" x14ac:dyDescent="0.2">
      <c r="A104" s="58">
        <v>43131</v>
      </c>
      <c r="B104" s="65" t="s">
        <v>105</v>
      </c>
      <c r="C104" s="60" t="s">
        <v>207</v>
      </c>
      <c r="D104" s="60" t="s">
        <v>106</v>
      </c>
      <c r="E104" s="61"/>
      <c r="F104" s="61">
        <v>6740.76</v>
      </c>
      <c r="G104" s="62">
        <f t="shared" si="5"/>
        <v>31978080.130000003</v>
      </c>
      <c r="H104" s="63" t="s">
        <v>107</v>
      </c>
      <c r="I104" s="64">
        <v>1</v>
      </c>
      <c r="J104" s="58">
        <v>43131</v>
      </c>
    </row>
    <row r="105" spans="1:10" x14ac:dyDescent="0.2">
      <c r="A105" s="58">
        <v>43131</v>
      </c>
      <c r="B105" s="65" t="s">
        <v>105</v>
      </c>
      <c r="C105" s="66" t="s">
        <v>158</v>
      </c>
      <c r="D105" s="67" t="s">
        <v>36</v>
      </c>
      <c r="E105" s="68"/>
      <c r="F105" s="69">
        <v>5</v>
      </c>
      <c r="G105" s="70">
        <f>+G104-F105</f>
        <v>31978075.130000003</v>
      </c>
      <c r="H105" s="71" t="s">
        <v>37</v>
      </c>
      <c r="I105" s="64">
        <v>1</v>
      </c>
      <c r="J105" s="58">
        <v>43131</v>
      </c>
    </row>
    <row r="106" spans="1:10" x14ac:dyDescent="0.2">
      <c r="A106" s="58">
        <v>43131</v>
      </c>
      <c r="B106" s="65" t="s">
        <v>105</v>
      </c>
      <c r="C106" s="66" t="s">
        <v>158</v>
      </c>
      <c r="D106" s="67" t="s">
        <v>38</v>
      </c>
      <c r="E106" s="68"/>
      <c r="F106" s="69">
        <v>0.8</v>
      </c>
      <c r="G106" s="70">
        <f>+G105-F105</f>
        <v>31978070.130000003</v>
      </c>
      <c r="H106" s="71" t="s">
        <v>39</v>
      </c>
      <c r="I106" s="64">
        <v>1</v>
      </c>
      <c r="J106" s="58">
        <v>43131</v>
      </c>
    </row>
    <row r="107" spans="1:10" x14ac:dyDescent="0.2">
      <c r="A107" s="58">
        <v>43131</v>
      </c>
      <c r="B107" s="65" t="s">
        <v>108</v>
      </c>
      <c r="C107" s="60" t="s">
        <v>208</v>
      </c>
      <c r="D107" s="60" t="s">
        <v>109</v>
      </c>
      <c r="E107" s="61"/>
      <c r="F107" s="61">
        <v>3414.72</v>
      </c>
      <c r="G107" s="62">
        <f t="shared" si="5"/>
        <v>31974655.410000004</v>
      </c>
      <c r="H107" s="63" t="s">
        <v>110</v>
      </c>
      <c r="I107" s="64">
        <v>1</v>
      </c>
      <c r="J107" s="58">
        <v>43131</v>
      </c>
    </row>
    <row r="108" spans="1:10" x14ac:dyDescent="0.2">
      <c r="A108" s="58">
        <v>43131</v>
      </c>
      <c r="B108" s="65" t="s">
        <v>108</v>
      </c>
      <c r="C108" s="66" t="s">
        <v>158</v>
      </c>
      <c r="D108" s="67" t="s">
        <v>36</v>
      </c>
      <c r="E108" s="68"/>
      <c r="F108" s="69">
        <v>5</v>
      </c>
      <c r="G108" s="70">
        <f>+G107-F108</f>
        <v>31974650.410000004</v>
      </c>
      <c r="H108" s="71" t="s">
        <v>37</v>
      </c>
      <c r="I108" s="64">
        <v>1</v>
      </c>
      <c r="J108" s="58">
        <v>43131</v>
      </c>
    </row>
    <row r="109" spans="1:10" x14ac:dyDescent="0.2">
      <c r="A109" s="58">
        <v>43131</v>
      </c>
      <c r="B109" s="65" t="s">
        <v>108</v>
      </c>
      <c r="C109" s="66" t="s">
        <v>158</v>
      </c>
      <c r="D109" s="67" t="s">
        <v>38</v>
      </c>
      <c r="E109" s="68"/>
      <c r="F109" s="69">
        <v>0.8</v>
      </c>
      <c r="G109" s="70">
        <f>+G108-F108</f>
        <v>31974645.410000004</v>
      </c>
      <c r="H109" s="71" t="s">
        <v>39</v>
      </c>
      <c r="I109" s="64">
        <v>1</v>
      </c>
      <c r="J109" s="58">
        <v>43131</v>
      </c>
    </row>
    <row r="110" spans="1:10" x14ac:dyDescent="0.2">
      <c r="A110" s="58">
        <v>43131</v>
      </c>
      <c r="B110" s="65" t="s">
        <v>111</v>
      </c>
      <c r="C110" s="60" t="s">
        <v>209</v>
      </c>
      <c r="D110" s="60" t="s">
        <v>112</v>
      </c>
      <c r="E110" s="61"/>
      <c r="F110" s="61">
        <v>7218000.0300000003</v>
      </c>
      <c r="G110" s="62">
        <f t="shared" si="5"/>
        <v>24756645.380000003</v>
      </c>
      <c r="H110" s="63" t="s">
        <v>67</v>
      </c>
      <c r="I110" s="64">
        <v>1</v>
      </c>
      <c r="J110" s="58">
        <v>43131</v>
      </c>
    </row>
    <row r="111" spans="1:10" x14ac:dyDescent="0.2">
      <c r="A111" s="58">
        <v>43131</v>
      </c>
      <c r="B111" s="65" t="s">
        <v>113</v>
      </c>
      <c r="C111" s="60" t="s">
        <v>208</v>
      </c>
      <c r="D111" s="60" t="s">
        <v>115</v>
      </c>
      <c r="E111" s="61"/>
      <c r="F111" s="61">
        <v>1701.36</v>
      </c>
      <c r="G111" s="62">
        <f t="shared" si="5"/>
        <v>24754944.020000003</v>
      </c>
      <c r="H111" s="63" t="s">
        <v>116</v>
      </c>
      <c r="I111" s="64">
        <v>1</v>
      </c>
      <c r="J111" s="58">
        <v>43131</v>
      </c>
    </row>
    <row r="112" spans="1:10" x14ac:dyDescent="0.2">
      <c r="A112" s="58">
        <v>43131</v>
      </c>
      <c r="B112" s="65" t="s">
        <v>113</v>
      </c>
      <c r="C112" s="66" t="s">
        <v>158</v>
      </c>
      <c r="D112" s="67" t="s">
        <v>36</v>
      </c>
      <c r="E112" s="68"/>
      <c r="F112" s="69">
        <v>5</v>
      </c>
      <c r="G112" s="70">
        <f>+G111-F112</f>
        <v>24754939.020000003</v>
      </c>
      <c r="H112" s="71" t="s">
        <v>37</v>
      </c>
      <c r="I112" s="64">
        <v>1</v>
      </c>
      <c r="J112" s="58">
        <v>43131</v>
      </c>
    </row>
    <row r="113" spans="1:10" x14ac:dyDescent="0.2">
      <c r="A113" s="58">
        <v>43131</v>
      </c>
      <c r="B113" s="65" t="s">
        <v>113</v>
      </c>
      <c r="C113" s="66" t="s">
        <v>158</v>
      </c>
      <c r="D113" s="67" t="s">
        <v>38</v>
      </c>
      <c r="E113" s="68"/>
      <c r="F113" s="69">
        <v>0.8</v>
      </c>
      <c r="G113" s="70">
        <f>+G112-F112</f>
        <v>24754934.020000003</v>
      </c>
      <c r="H113" s="71" t="s">
        <v>39</v>
      </c>
      <c r="I113" s="64">
        <v>1</v>
      </c>
      <c r="J113" s="58">
        <v>43131</v>
      </c>
    </row>
    <row r="114" spans="1:10" x14ac:dyDescent="0.2">
      <c r="A114" s="58">
        <v>43131</v>
      </c>
      <c r="B114" s="65" t="s">
        <v>117</v>
      </c>
      <c r="C114" s="60" t="s">
        <v>208</v>
      </c>
      <c r="D114" s="60" t="s">
        <v>114</v>
      </c>
      <c r="E114" s="61"/>
      <c r="F114" s="61">
        <v>4531.5200000000004</v>
      </c>
      <c r="G114" s="62">
        <f t="shared" ref="G114" si="6">+G113-F114</f>
        <v>24750402.500000004</v>
      </c>
      <c r="H114" s="63" t="s">
        <v>118</v>
      </c>
      <c r="I114" s="64">
        <v>1</v>
      </c>
      <c r="J114" s="58">
        <v>43131</v>
      </c>
    </row>
    <row r="115" spans="1:10" x14ac:dyDescent="0.2">
      <c r="A115" s="58">
        <v>43131</v>
      </c>
      <c r="B115" s="65" t="s">
        <v>117</v>
      </c>
      <c r="C115" s="66" t="s">
        <v>158</v>
      </c>
      <c r="D115" s="67" t="s">
        <v>36</v>
      </c>
      <c r="E115" s="68"/>
      <c r="F115" s="69">
        <v>5</v>
      </c>
      <c r="G115" s="70">
        <f>+G114-F115</f>
        <v>24750397.500000004</v>
      </c>
      <c r="H115" s="71" t="s">
        <v>37</v>
      </c>
      <c r="I115" s="64">
        <v>1</v>
      </c>
      <c r="J115" s="58">
        <v>43131</v>
      </c>
    </row>
    <row r="116" spans="1:10" x14ac:dyDescent="0.2">
      <c r="A116" s="58">
        <v>43131</v>
      </c>
      <c r="B116" s="65" t="s">
        <v>117</v>
      </c>
      <c r="C116" s="66" t="s">
        <v>158</v>
      </c>
      <c r="D116" s="67" t="s">
        <v>38</v>
      </c>
      <c r="E116" s="68"/>
      <c r="F116" s="69">
        <v>0.8</v>
      </c>
      <c r="G116" s="70">
        <f>+G115-F115</f>
        <v>24750392.500000004</v>
      </c>
      <c r="H116" s="71" t="s">
        <v>39</v>
      </c>
      <c r="I116" s="64">
        <v>1</v>
      </c>
      <c r="J116" s="58">
        <v>43131</v>
      </c>
    </row>
    <row r="117" spans="1:10" x14ac:dyDescent="0.2">
      <c r="A117" s="58">
        <v>43131</v>
      </c>
      <c r="B117" s="65" t="s">
        <v>119</v>
      </c>
      <c r="C117" s="60" t="s">
        <v>208</v>
      </c>
      <c r="D117" s="60" t="s">
        <v>114</v>
      </c>
      <c r="E117" s="61"/>
      <c r="F117" s="61">
        <v>4531.5200000000004</v>
      </c>
      <c r="G117" s="62">
        <f t="shared" ref="G117" si="7">+G116-F117</f>
        <v>24745860.980000004</v>
      </c>
      <c r="H117" s="63" t="s">
        <v>120</v>
      </c>
      <c r="I117" s="64">
        <v>1</v>
      </c>
      <c r="J117" s="58">
        <v>43131</v>
      </c>
    </row>
    <row r="118" spans="1:10" x14ac:dyDescent="0.2">
      <c r="A118" s="58">
        <v>43131</v>
      </c>
      <c r="B118" s="65" t="s">
        <v>119</v>
      </c>
      <c r="C118" s="66" t="s">
        <v>158</v>
      </c>
      <c r="D118" s="67" t="s">
        <v>36</v>
      </c>
      <c r="E118" s="68"/>
      <c r="F118" s="69">
        <v>5</v>
      </c>
      <c r="G118" s="70">
        <f>+G117-F118</f>
        <v>24745855.980000004</v>
      </c>
      <c r="H118" s="71" t="s">
        <v>37</v>
      </c>
      <c r="I118" s="64">
        <v>1</v>
      </c>
      <c r="J118" s="58">
        <v>43131</v>
      </c>
    </row>
    <row r="119" spans="1:10" x14ac:dyDescent="0.2">
      <c r="A119" s="58">
        <v>43131</v>
      </c>
      <c r="B119" s="65" t="s">
        <v>119</v>
      </c>
      <c r="C119" s="66" t="s">
        <v>158</v>
      </c>
      <c r="D119" s="67" t="s">
        <v>38</v>
      </c>
      <c r="E119" s="68"/>
      <c r="F119" s="69">
        <v>0.8</v>
      </c>
      <c r="G119" s="70">
        <f>+G118-F118</f>
        <v>24745850.980000004</v>
      </c>
      <c r="H119" s="71" t="s">
        <v>39</v>
      </c>
      <c r="I119" s="64">
        <v>1</v>
      </c>
      <c r="J119" s="58">
        <v>43131</v>
      </c>
    </row>
    <row r="120" spans="1:10" x14ac:dyDescent="0.2">
      <c r="A120" s="58">
        <v>43131</v>
      </c>
      <c r="B120" s="65" t="s">
        <v>121</v>
      </c>
      <c r="C120" s="60" t="s">
        <v>208</v>
      </c>
      <c r="D120" s="60" t="s">
        <v>114</v>
      </c>
      <c r="E120" s="61"/>
      <c r="F120" s="61">
        <v>10284.4</v>
      </c>
      <c r="G120" s="62">
        <f t="shared" ref="G120" si="8">+G119-F120</f>
        <v>24735566.580000006</v>
      </c>
      <c r="H120" s="63" t="s">
        <v>122</v>
      </c>
      <c r="I120" s="64">
        <v>1</v>
      </c>
      <c r="J120" s="58">
        <v>43131</v>
      </c>
    </row>
    <row r="121" spans="1:10" x14ac:dyDescent="0.2">
      <c r="A121" s="58">
        <v>43131</v>
      </c>
      <c r="B121" s="65" t="s">
        <v>121</v>
      </c>
      <c r="C121" s="66" t="s">
        <v>158</v>
      </c>
      <c r="D121" s="67" t="s">
        <v>36</v>
      </c>
      <c r="E121" s="68"/>
      <c r="F121" s="69">
        <v>5</v>
      </c>
      <c r="G121" s="70">
        <f>+G120-F121</f>
        <v>24735561.580000006</v>
      </c>
      <c r="H121" s="71" t="s">
        <v>37</v>
      </c>
      <c r="I121" s="64">
        <v>1</v>
      </c>
      <c r="J121" s="58">
        <v>43131</v>
      </c>
    </row>
    <row r="122" spans="1:10" x14ac:dyDescent="0.2">
      <c r="A122" s="58">
        <v>43131</v>
      </c>
      <c r="B122" s="65" t="s">
        <v>121</v>
      </c>
      <c r="C122" s="66" t="s">
        <v>158</v>
      </c>
      <c r="D122" s="67" t="s">
        <v>38</v>
      </c>
      <c r="E122" s="68"/>
      <c r="F122" s="69">
        <v>0.8</v>
      </c>
      <c r="G122" s="70">
        <f>+G121-F121</f>
        <v>24735556.580000006</v>
      </c>
      <c r="H122" s="71" t="s">
        <v>39</v>
      </c>
      <c r="I122" s="64">
        <v>1</v>
      </c>
      <c r="J122" s="58">
        <v>43131</v>
      </c>
    </row>
    <row r="123" spans="1:10" x14ac:dyDescent="0.2">
      <c r="A123" s="58">
        <v>43131</v>
      </c>
      <c r="B123" s="65" t="s">
        <v>123</v>
      </c>
      <c r="C123" s="60" t="s">
        <v>208</v>
      </c>
      <c r="D123" s="60" t="s">
        <v>114</v>
      </c>
      <c r="E123" s="61"/>
      <c r="F123" s="61">
        <v>6398.4</v>
      </c>
      <c r="G123" s="62">
        <f t="shared" ref="G123" si="9">+G122-F123</f>
        <v>24729158.180000007</v>
      </c>
      <c r="H123" s="63" t="s">
        <v>124</v>
      </c>
      <c r="I123" s="64">
        <v>1</v>
      </c>
      <c r="J123" s="58">
        <v>43131</v>
      </c>
    </row>
    <row r="124" spans="1:10" x14ac:dyDescent="0.2">
      <c r="A124" s="58">
        <v>43131</v>
      </c>
      <c r="B124" s="65" t="s">
        <v>123</v>
      </c>
      <c r="C124" s="66" t="s">
        <v>158</v>
      </c>
      <c r="D124" s="67" t="s">
        <v>36</v>
      </c>
      <c r="E124" s="68"/>
      <c r="F124" s="69">
        <v>5</v>
      </c>
      <c r="G124" s="70">
        <f>+G123-F124</f>
        <v>24729153.180000007</v>
      </c>
      <c r="H124" s="71" t="s">
        <v>37</v>
      </c>
      <c r="I124" s="64">
        <v>1</v>
      </c>
      <c r="J124" s="58">
        <v>43131</v>
      </c>
    </row>
    <row r="125" spans="1:10" x14ac:dyDescent="0.2">
      <c r="A125" s="58">
        <v>43131</v>
      </c>
      <c r="B125" s="65" t="s">
        <v>123</v>
      </c>
      <c r="C125" s="66" t="s">
        <v>158</v>
      </c>
      <c r="D125" s="67" t="s">
        <v>38</v>
      </c>
      <c r="E125" s="68"/>
      <c r="F125" s="69">
        <v>0.8</v>
      </c>
      <c r="G125" s="70">
        <f>+G124-F124</f>
        <v>24729148.180000007</v>
      </c>
      <c r="H125" s="71" t="s">
        <v>39</v>
      </c>
      <c r="I125" s="64">
        <v>1</v>
      </c>
      <c r="J125" s="58">
        <v>43131</v>
      </c>
    </row>
    <row r="126" spans="1:10" x14ac:dyDescent="0.2">
      <c r="A126" s="58">
        <v>43131</v>
      </c>
      <c r="B126" s="65" t="s">
        <v>125</v>
      </c>
      <c r="C126" s="60" t="s">
        <v>208</v>
      </c>
      <c r="D126" s="60" t="s">
        <v>114</v>
      </c>
      <c r="E126" s="61"/>
      <c r="F126" s="61">
        <v>3231.2</v>
      </c>
      <c r="G126" s="62">
        <f t="shared" ref="G126" si="10">+G125-F126</f>
        <v>24725916.980000008</v>
      </c>
      <c r="H126" s="63" t="s">
        <v>126</v>
      </c>
      <c r="I126" s="64">
        <v>1</v>
      </c>
      <c r="J126" s="58">
        <v>43131</v>
      </c>
    </row>
    <row r="127" spans="1:10" x14ac:dyDescent="0.2">
      <c r="A127" s="58">
        <v>43131</v>
      </c>
      <c r="B127" s="65" t="s">
        <v>125</v>
      </c>
      <c r="C127" s="66" t="s">
        <v>158</v>
      </c>
      <c r="D127" s="67" t="s">
        <v>36</v>
      </c>
      <c r="E127" s="68"/>
      <c r="F127" s="69">
        <v>5</v>
      </c>
      <c r="G127" s="70">
        <f>+G126-F127</f>
        <v>24725911.980000008</v>
      </c>
      <c r="H127" s="71" t="s">
        <v>37</v>
      </c>
      <c r="I127" s="64">
        <v>1</v>
      </c>
      <c r="J127" s="58">
        <v>43131</v>
      </c>
    </row>
    <row r="128" spans="1:10" x14ac:dyDescent="0.2">
      <c r="A128" s="58">
        <v>43131</v>
      </c>
      <c r="B128" s="65" t="s">
        <v>125</v>
      </c>
      <c r="C128" s="66" t="s">
        <v>158</v>
      </c>
      <c r="D128" s="67" t="s">
        <v>38</v>
      </c>
      <c r="E128" s="68"/>
      <c r="F128" s="69">
        <v>0.8</v>
      </c>
      <c r="G128" s="70">
        <f>+G127-F127</f>
        <v>24725906.980000008</v>
      </c>
      <c r="H128" s="71" t="s">
        <v>39</v>
      </c>
      <c r="I128" s="64">
        <v>1</v>
      </c>
      <c r="J128" s="58">
        <v>43131</v>
      </c>
    </row>
    <row r="129" spans="1:10" x14ac:dyDescent="0.2">
      <c r="A129" s="58">
        <v>43131</v>
      </c>
      <c r="B129" s="65" t="s">
        <v>127</v>
      </c>
      <c r="C129" s="60" t="s">
        <v>208</v>
      </c>
      <c r="D129" s="60" t="s">
        <v>114</v>
      </c>
      <c r="E129" s="61"/>
      <c r="F129" s="61">
        <v>1701.36</v>
      </c>
      <c r="G129" s="62">
        <f t="shared" ref="G129" si="11">+G128-F129</f>
        <v>24724205.620000008</v>
      </c>
      <c r="H129" s="63" t="s">
        <v>128</v>
      </c>
      <c r="I129" s="64">
        <v>1</v>
      </c>
      <c r="J129" s="58">
        <v>43131</v>
      </c>
    </row>
    <row r="130" spans="1:10" x14ac:dyDescent="0.2">
      <c r="A130" s="58">
        <v>43131</v>
      </c>
      <c r="B130" s="65" t="s">
        <v>127</v>
      </c>
      <c r="C130" s="66" t="s">
        <v>158</v>
      </c>
      <c r="D130" s="67" t="s">
        <v>36</v>
      </c>
      <c r="E130" s="68"/>
      <c r="F130" s="69">
        <v>5</v>
      </c>
      <c r="G130" s="70">
        <f>+G129-F130</f>
        <v>24724200.620000008</v>
      </c>
      <c r="H130" s="71" t="s">
        <v>37</v>
      </c>
      <c r="I130" s="64">
        <v>1</v>
      </c>
      <c r="J130" s="58">
        <v>43131</v>
      </c>
    </row>
    <row r="131" spans="1:10" x14ac:dyDescent="0.2">
      <c r="A131" s="58">
        <v>43131</v>
      </c>
      <c r="B131" s="65" t="s">
        <v>127</v>
      </c>
      <c r="C131" s="66" t="s">
        <v>158</v>
      </c>
      <c r="D131" s="67" t="s">
        <v>38</v>
      </c>
      <c r="E131" s="68"/>
      <c r="F131" s="69">
        <v>0.8</v>
      </c>
      <c r="G131" s="70">
        <f>+G130-F130</f>
        <v>24724195.620000008</v>
      </c>
      <c r="H131" s="71" t="s">
        <v>39</v>
      </c>
      <c r="I131" s="64">
        <v>1</v>
      </c>
      <c r="J131" s="58">
        <v>43131</v>
      </c>
    </row>
    <row r="132" spans="1:10" x14ac:dyDescent="0.2">
      <c r="A132" s="58">
        <v>43131</v>
      </c>
      <c r="B132" s="65" t="s">
        <v>129</v>
      </c>
      <c r="C132" s="60" t="s">
        <v>208</v>
      </c>
      <c r="D132" s="60" t="s">
        <v>114</v>
      </c>
      <c r="E132" s="61"/>
      <c r="F132" s="61">
        <v>3231.2</v>
      </c>
      <c r="G132" s="62">
        <f t="shared" ref="G132" si="12">+G131-F132</f>
        <v>24720964.420000009</v>
      </c>
      <c r="H132" s="63" t="s">
        <v>130</v>
      </c>
      <c r="I132" s="64">
        <v>1</v>
      </c>
      <c r="J132" s="58">
        <v>43131</v>
      </c>
    </row>
    <row r="133" spans="1:10" x14ac:dyDescent="0.2">
      <c r="A133" s="58">
        <v>43131</v>
      </c>
      <c r="B133" s="65" t="s">
        <v>129</v>
      </c>
      <c r="C133" s="66" t="s">
        <v>158</v>
      </c>
      <c r="D133" s="67" t="s">
        <v>36</v>
      </c>
      <c r="E133" s="68"/>
      <c r="F133" s="69">
        <v>5</v>
      </c>
      <c r="G133" s="70">
        <f>+G132-F133</f>
        <v>24720959.420000009</v>
      </c>
      <c r="H133" s="71" t="s">
        <v>37</v>
      </c>
      <c r="I133" s="64">
        <v>1</v>
      </c>
      <c r="J133" s="58">
        <v>43131</v>
      </c>
    </row>
    <row r="134" spans="1:10" x14ac:dyDescent="0.2">
      <c r="A134" s="58">
        <v>43131</v>
      </c>
      <c r="B134" s="65" t="s">
        <v>129</v>
      </c>
      <c r="C134" s="66" t="s">
        <v>158</v>
      </c>
      <c r="D134" s="67" t="s">
        <v>38</v>
      </c>
      <c r="E134" s="68"/>
      <c r="F134" s="69">
        <v>0.8</v>
      </c>
      <c r="G134" s="70">
        <f>+G133-F133</f>
        <v>24720954.420000009</v>
      </c>
      <c r="H134" s="71" t="s">
        <v>39</v>
      </c>
      <c r="I134" s="64">
        <v>1</v>
      </c>
      <c r="J134" s="58">
        <v>43131</v>
      </c>
    </row>
    <row r="135" spans="1:10" x14ac:dyDescent="0.2">
      <c r="A135" s="58">
        <v>43131</v>
      </c>
      <c r="B135" s="65" t="s">
        <v>131</v>
      </c>
      <c r="C135" s="60" t="s">
        <v>208</v>
      </c>
      <c r="D135" s="60" t="s">
        <v>115</v>
      </c>
      <c r="E135" s="61"/>
      <c r="F135" s="61">
        <v>1701.36</v>
      </c>
      <c r="G135" s="62">
        <f t="shared" ref="G135" si="13">+G134-F135</f>
        <v>24719253.06000001</v>
      </c>
      <c r="H135" s="63" t="s">
        <v>132</v>
      </c>
      <c r="I135" s="64">
        <v>1</v>
      </c>
      <c r="J135" s="58">
        <v>43131</v>
      </c>
    </row>
    <row r="136" spans="1:10" x14ac:dyDescent="0.2">
      <c r="A136" s="58">
        <v>43131</v>
      </c>
      <c r="B136" s="65" t="s">
        <v>131</v>
      </c>
      <c r="C136" s="66" t="s">
        <v>158</v>
      </c>
      <c r="D136" s="67" t="s">
        <v>36</v>
      </c>
      <c r="E136" s="68"/>
      <c r="F136" s="69">
        <v>5</v>
      </c>
      <c r="G136" s="70">
        <f>+G135-F136</f>
        <v>24719248.06000001</v>
      </c>
      <c r="H136" s="71" t="s">
        <v>37</v>
      </c>
      <c r="I136" s="64">
        <v>1</v>
      </c>
      <c r="J136" s="58">
        <v>43131</v>
      </c>
    </row>
    <row r="137" spans="1:10" x14ac:dyDescent="0.2">
      <c r="A137" s="58">
        <v>43131</v>
      </c>
      <c r="B137" s="65" t="s">
        <v>131</v>
      </c>
      <c r="C137" s="66" t="s">
        <v>158</v>
      </c>
      <c r="D137" s="67" t="s">
        <v>38</v>
      </c>
      <c r="E137" s="68"/>
      <c r="F137" s="69">
        <v>0.8</v>
      </c>
      <c r="G137" s="70">
        <f>+G136-F136</f>
        <v>24719243.06000001</v>
      </c>
      <c r="H137" s="71" t="s">
        <v>39</v>
      </c>
      <c r="I137" s="64">
        <v>1</v>
      </c>
      <c r="J137" s="58">
        <v>43131</v>
      </c>
    </row>
    <row r="138" spans="1:10" x14ac:dyDescent="0.2">
      <c r="A138" s="58">
        <v>43131</v>
      </c>
      <c r="B138" s="65" t="s">
        <v>133</v>
      </c>
      <c r="C138" s="60" t="s">
        <v>208</v>
      </c>
      <c r="D138" s="60" t="s">
        <v>114</v>
      </c>
      <c r="E138" s="61"/>
      <c r="F138" s="61">
        <v>5556.4</v>
      </c>
      <c r="G138" s="62">
        <f t="shared" ref="G138" si="14">+G137-F138</f>
        <v>24713686.660000011</v>
      </c>
      <c r="H138" s="63" t="s">
        <v>134</v>
      </c>
      <c r="I138" s="64">
        <v>1</v>
      </c>
      <c r="J138" s="58">
        <v>43131</v>
      </c>
    </row>
    <row r="139" spans="1:10" x14ac:dyDescent="0.2">
      <c r="A139" s="58">
        <v>43131</v>
      </c>
      <c r="B139" s="65" t="s">
        <v>133</v>
      </c>
      <c r="C139" s="66" t="s">
        <v>158</v>
      </c>
      <c r="D139" s="67" t="s">
        <v>36</v>
      </c>
      <c r="E139" s="68"/>
      <c r="F139" s="69">
        <v>5</v>
      </c>
      <c r="G139" s="70">
        <f>+G138-F139</f>
        <v>24713681.660000011</v>
      </c>
      <c r="H139" s="71" t="s">
        <v>37</v>
      </c>
      <c r="I139" s="64">
        <v>1</v>
      </c>
      <c r="J139" s="58">
        <v>43131</v>
      </c>
    </row>
    <row r="140" spans="1:10" x14ac:dyDescent="0.2">
      <c r="A140" s="58">
        <v>43131</v>
      </c>
      <c r="B140" s="65" t="s">
        <v>133</v>
      </c>
      <c r="C140" s="66" t="s">
        <v>158</v>
      </c>
      <c r="D140" s="67" t="s">
        <v>38</v>
      </c>
      <c r="E140" s="68"/>
      <c r="F140" s="69">
        <v>0.8</v>
      </c>
      <c r="G140" s="70">
        <f>+G139-F139</f>
        <v>24713676.660000011</v>
      </c>
      <c r="H140" s="71" t="s">
        <v>39</v>
      </c>
      <c r="I140" s="64">
        <v>1</v>
      </c>
      <c r="J140" s="58">
        <v>43131</v>
      </c>
    </row>
    <row r="141" spans="1:10" x14ac:dyDescent="0.2">
      <c r="A141" s="58">
        <v>43131</v>
      </c>
      <c r="B141" s="65" t="s">
        <v>135</v>
      </c>
      <c r="C141" s="60" t="s">
        <v>208</v>
      </c>
      <c r="D141" s="60" t="s">
        <v>114</v>
      </c>
      <c r="E141" s="61"/>
      <c r="F141" s="61">
        <v>3231.2</v>
      </c>
      <c r="G141" s="62">
        <f t="shared" ref="G141" si="15">+G140-F141</f>
        <v>24710445.460000012</v>
      </c>
      <c r="H141" s="63" t="s">
        <v>136</v>
      </c>
      <c r="I141" s="64">
        <v>1</v>
      </c>
      <c r="J141" s="58">
        <v>43131</v>
      </c>
    </row>
    <row r="142" spans="1:10" x14ac:dyDescent="0.2">
      <c r="A142" s="58">
        <v>43131</v>
      </c>
      <c r="B142" s="65" t="s">
        <v>135</v>
      </c>
      <c r="C142" s="66" t="s">
        <v>158</v>
      </c>
      <c r="D142" s="67" t="s">
        <v>36</v>
      </c>
      <c r="E142" s="68"/>
      <c r="F142" s="69">
        <v>5</v>
      </c>
      <c r="G142" s="70">
        <f>+G141-F142</f>
        <v>24710440.460000012</v>
      </c>
      <c r="H142" s="71" t="s">
        <v>37</v>
      </c>
      <c r="I142" s="64">
        <v>1</v>
      </c>
      <c r="J142" s="58">
        <v>43131</v>
      </c>
    </row>
    <row r="143" spans="1:10" x14ac:dyDescent="0.2">
      <c r="A143" s="58">
        <v>43131</v>
      </c>
      <c r="B143" s="65" t="s">
        <v>135</v>
      </c>
      <c r="C143" s="66" t="s">
        <v>158</v>
      </c>
      <c r="D143" s="67" t="s">
        <v>38</v>
      </c>
      <c r="E143" s="68"/>
      <c r="F143" s="69">
        <v>0.8</v>
      </c>
      <c r="G143" s="70">
        <f>+G142-F142</f>
        <v>24710435.460000012</v>
      </c>
      <c r="H143" s="71" t="s">
        <v>39</v>
      </c>
      <c r="I143" s="64">
        <v>1</v>
      </c>
      <c r="J143" s="58">
        <v>43131</v>
      </c>
    </row>
    <row r="144" spans="1:10" x14ac:dyDescent="0.2">
      <c r="A144" s="58">
        <v>43131</v>
      </c>
      <c r="B144" s="65"/>
      <c r="C144" s="60" t="s">
        <v>158</v>
      </c>
      <c r="D144" s="60" t="s">
        <v>138</v>
      </c>
      <c r="E144" s="61">
        <v>182000.91</v>
      </c>
      <c r="F144" s="61"/>
      <c r="G144" s="62">
        <f>+G143+E144</f>
        <v>24892436.370000012</v>
      </c>
      <c r="H144" s="63" t="s">
        <v>137</v>
      </c>
      <c r="I144" s="64">
        <v>1</v>
      </c>
      <c r="J144" s="58">
        <v>43131</v>
      </c>
    </row>
    <row r="145" spans="1:10" x14ac:dyDescent="0.2">
      <c r="A145" s="58">
        <v>43131</v>
      </c>
      <c r="B145" s="65"/>
      <c r="C145" s="66" t="s">
        <v>158</v>
      </c>
      <c r="D145" s="60" t="s">
        <v>141</v>
      </c>
      <c r="E145" s="61"/>
      <c r="F145" s="61">
        <v>14</v>
      </c>
      <c r="G145" s="62">
        <f>+G144+E145</f>
        <v>24892436.370000012</v>
      </c>
      <c r="H145" s="63" t="s">
        <v>139</v>
      </c>
      <c r="I145" s="64">
        <v>1</v>
      </c>
      <c r="J145" s="58">
        <v>43131</v>
      </c>
    </row>
    <row r="146" spans="1:10" x14ac:dyDescent="0.2">
      <c r="A146" s="58">
        <v>43131</v>
      </c>
      <c r="B146" s="65"/>
      <c r="C146" s="66" t="s">
        <v>158</v>
      </c>
      <c r="D146" s="60" t="s">
        <v>142</v>
      </c>
      <c r="E146" s="61"/>
      <c r="F146" s="61">
        <v>2.2400000000000002</v>
      </c>
      <c r="G146" s="62">
        <f>+G145-F146</f>
        <v>24892434.130000014</v>
      </c>
      <c r="H146" s="63" t="s">
        <v>140</v>
      </c>
      <c r="I146" s="64">
        <v>1</v>
      </c>
      <c r="J146" s="58">
        <v>43131</v>
      </c>
    </row>
    <row r="147" spans="1:10" x14ac:dyDescent="0.2">
      <c r="A147" s="74"/>
      <c r="B147" s="82"/>
      <c r="C147" s="74"/>
      <c r="D147" s="74"/>
      <c r="E147" s="74"/>
      <c r="F147" s="74"/>
      <c r="G147" s="83"/>
      <c r="H147" s="74"/>
      <c r="I147" s="74"/>
      <c r="J147" s="74"/>
    </row>
    <row r="148" spans="1:10" x14ac:dyDescent="0.2">
      <c r="A148" s="74"/>
      <c r="B148" s="82"/>
      <c r="C148" s="74"/>
      <c r="D148" s="74"/>
      <c r="E148" s="74"/>
      <c r="F148" s="74"/>
      <c r="G148" s="83"/>
      <c r="H148" s="74"/>
      <c r="I148" s="74"/>
      <c r="J148" s="74"/>
    </row>
    <row r="149" spans="1:10" x14ac:dyDescent="0.2">
      <c r="A149" s="74"/>
      <c r="B149" s="82"/>
      <c r="C149" s="74"/>
      <c r="D149" s="84" t="s">
        <v>145</v>
      </c>
      <c r="E149" s="85">
        <f>SUM(E18:E147)</f>
        <v>182190.66</v>
      </c>
      <c r="F149" s="85">
        <f>SUM(F18:F147)</f>
        <v>11539780.400000002</v>
      </c>
      <c r="G149" s="83"/>
      <c r="H149" s="74"/>
      <c r="I149" s="74"/>
      <c r="J149" s="74"/>
    </row>
  </sheetData>
  <protectedRanges>
    <protectedRange sqref="I1 I4" name="Rango843_1_1_3_1"/>
    <protectedRange sqref="A6:A7" name="Rango842_1_1_3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I17:I27 I30:I59 I63:I107 I110:I146">
    <cfRule type="cellIs" dxfId="4" priority="4" stopIfTrue="1" operator="equal">
      <formula>0</formula>
    </cfRule>
  </conditionalFormatting>
  <conditionalFormatting sqref="I28:I29">
    <cfRule type="cellIs" dxfId="3" priority="3" stopIfTrue="1" operator="equal">
      <formula>0</formula>
    </cfRule>
  </conditionalFormatting>
  <conditionalFormatting sqref="I60:I62">
    <cfRule type="cellIs" dxfId="2" priority="2" stopIfTrue="1" operator="equal">
      <formula>0</formula>
    </cfRule>
  </conditionalFormatting>
  <conditionalFormatting sqref="I108:I109">
    <cfRule type="cellIs" dxfId="1" priority="1" stopIfTrue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19" workbookViewId="0">
      <selection activeCell="C43" sqref="C43"/>
    </sheetView>
  </sheetViews>
  <sheetFormatPr baseColWidth="10" defaultColWidth="34.42578125" defaultRowHeight="12.75" x14ac:dyDescent="0.2"/>
  <cols>
    <col min="1" max="1" width="15.7109375" style="1" customWidth="1"/>
    <col min="2" max="2" width="18.140625" style="48" customWidth="1"/>
    <col min="3" max="3" width="39.85546875" style="1" customWidth="1"/>
    <col min="4" max="4" width="47.7109375" style="1" customWidth="1"/>
    <col min="5" max="5" width="25.42578125" style="1" customWidth="1"/>
    <col min="6" max="6" width="26.42578125" style="1" customWidth="1"/>
    <col min="7" max="7" width="23.5703125" style="10" customWidth="1"/>
    <col min="8" max="16384" width="34.42578125" style="1"/>
  </cols>
  <sheetData>
    <row r="1" spans="1:12" x14ac:dyDescent="0.2">
      <c r="A1" s="90" t="s">
        <v>0</v>
      </c>
      <c r="B1" s="90"/>
      <c r="C1" s="90"/>
      <c r="D1" s="90"/>
      <c r="E1" s="90"/>
      <c r="F1" s="90"/>
      <c r="G1" s="90"/>
      <c r="I1" s="2" t="s">
        <v>144</v>
      </c>
      <c r="J1" s="3"/>
    </row>
    <row r="2" spans="1:12" x14ac:dyDescent="0.2">
      <c r="A2" s="90" t="s">
        <v>1</v>
      </c>
      <c r="B2" s="90"/>
      <c r="C2" s="90"/>
      <c r="D2" s="90"/>
      <c r="E2" s="90"/>
      <c r="F2" s="90"/>
      <c r="G2" s="90"/>
      <c r="H2" s="4"/>
      <c r="I2" s="4"/>
      <c r="J2" s="3"/>
    </row>
    <row r="3" spans="1:12" x14ac:dyDescent="0.2">
      <c r="A3" s="90" t="s">
        <v>2</v>
      </c>
      <c r="B3" s="90"/>
      <c r="C3" s="90"/>
      <c r="D3" s="90"/>
      <c r="E3" s="90"/>
      <c r="F3" s="90"/>
      <c r="G3" s="5"/>
      <c r="H3" s="6"/>
      <c r="I3" s="6"/>
      <c r="J3" s="6"/>
    </row>
    <row r="4" spans="1:12" x14ac:dyDescent="0.2">
      <c r="A4" s="7"/>
      <c r="B4" s="8"/>
      <c r="C4" s="7"/>
      <c r="D4" s="7"/>
      <c r="E4" s="7"/>
      <c r="F4" s="9"/>
      <c r="H4" s="4"/>
      <c r="I4" s="11"/>
      <c r="J4" s="12"/>
    </row>
    <row r="5" spans="1:12" ht="13.5" thickBot="1" x14ac:dyDescent="0.25">
      <c r="A5" s="13"/>
      <c r="B5" s="14"/>
      <c r="C5" s="13" t="s">
        <v>3</v>
      </c>
      <c r="D5" s="13" t="s">
        <v>4</v>
      </c>
      <c r="E5" s="13" t="s">
        <v>5</v>
      </c>
      <c r="F5" s="13" t="s">
        <v>6</v>
      </c>
      <c r="G5" s="15"/>
      <c r="H5" s="4"/>
      <c r="I5" s="16"/>
      <c r="J5" s="17"/>
    </row>
    <row r="6" spans="1:12" x14ac:dyDescent="0.2">
      <c r="A6" s="91"/>
      <c r="B6" s="91"/>
      <c r="C6" s="18" t="s">
        <v>7</v>
      </c>
      <c r="D6" s="19">
        <f>+'Enero 2018'!F11</f>
        <v>22304266.139999993</v>
      </c>
      <c r="E6" s="20"/>
      <c r="F6" s="9"/>
      <c r="G6" s="15"/>
      <c r="H6" s="4"/>
      <c r="I6" s="16"/>
      <c r="J6" s="17"/>
    </row>
    <row r="7" spans="1:12" x14ac:dyDescent="0.2">
      <c r="A7" s="91" t="s">
        <v>143</v>
      </c>
      <c r="B7" s="91"/>
      <c r="C7" s="18" t="s">
        <v>8</v>
      </c>
      <c r="D7" s="19">
        <v>3394.4</v>
      </c>
      <c r="E7" s="7"/>
      <c r="F7" s="21"/>
      <c r="G7" s="22"/>
      <c r="H7" s="4"/>
      <c r="J7" s="17"/>
    </row>
    <row r="8" spans="1:12" x14ac:dyDescent="0.2">
      <c r="A8" s="18"/>
      <c r="B8" s="23"/>
      <c r="C8" s="18" t="s">
        <v>9</v>
      </c>
      <c r="D8" s="19">
        <v>113447.33</v>
      </c>
      <c r="E8" s="9"/>
      <c r="F8" s="24"/>
      <c r="G8" s="49"/>
      <c r="I8" s="16"/>
      <c r="J8" s="17"/>
    </row>
    <row r="9" spans="1:12" x14ac:dyDescent="0.2">
      <c r="A9" s="92"/>
      <c r="B9" s="92"/>
      <c r="C9" s="18" t="s">
        <v>10</v>
      </c>
      <c r="D9" s="25"/>
      <c r="E9" s="19">
        <v>1057053.3400000001</v>
      </c>
      <c r="F9" s="26"/>
      <c r="G9" s="27"/>
      <c r="H9" s="17"/>
      <c r="I9" s="16"/>
      <c r="J9" s="17"/>
    </row>
    <row r="10" spans="1:12" ht="13.5" thickBot="1" x14ac:dyDescent="0.25">
      <c r="A10" s="28"/>
      <c r="B10" s="29"/>
      <c r="C10" s="18" t="s">
        <v>11</v>
      </c>
      <c r="D10" s="25"/>
      <c r="E10" s="19">
        <v>229.68</v>
      </c>
      <c r="F10" s="26"/>
      <c r="G10" s="27"/>
      <c r="H10" s="17"/>
      <c r="I10" s="16"/>
      <c r="J10" s="17"/>
    </row>
    <row r="11" spans="1:12" ht="13.5" thickBot="1" x14ac:dyDescent="0.25">
      <c r="A11" s="30"/>
      <c r="B11" s="29"/>
      <c r="C11" s="31" t="s">
        <v>12</v>
      </c>
      <c r="D11" s="31">
        <f>SUBTOTAL(9,D6:D9)</f>
        <v>22421107.86999999</v>
      </c>
      <c r="E11" s="31">
        <f>SUBTOTAL(9,E6:E10)</f>
        <v>1057283.02</v>
      </c>
      <c r="F11" s="31">
        <f>D11-E11</f>
        <v>21363824.84999999</v>
      </c>
      <c r="G11" s="15"/>
      <c r="H11" s="32"/>
      <c r="I11" s="16"/>
      <c r="J11" s="17"/>
    </row>
    <row r="12" spans="1:12" ht="13.5" thickBot="1" x14ac:dyDescent="0.25">
      <c r="A12" s="18"/>
      <c r="B12" s="23"/>
      <c r="C12" s="18"/>
      <c r="D12" s="33"/>
      <c r="E12" s="34"/>
      <c r="F12" s="35"/>
      <c r="G12" s="15"/>
      <c r="H12" s="17"/>
      <c r="I12" s="16"/>
      <c r="J12" s="17"/>
    </row>
    <row r="13" spans="1:12" ht="13.5" thickBot="1" x14ac:dyDescent="0.25">
      <c r="A13" s="87"/>
      <c r="B13" s="87"/>
      <c r="C13" s="36" t="s">
        <v>13</v>
      </c>
      <c r="D13" s="37"/>
      <c r="E13" s="88"/>
      <c r="F13" s="88"/>
      <c r="H13" s="17"/>
      <c r="I13" s="4"/>
      <c r="J13" s="4"/>
    </row>
    <row r="14" spans="1:12" ht="13.5" thickBot="1" x14ac:dyDescent="0.25">
      <c r="A14" s="87"/>
      <c r="B14" s="87"/>
      <c r="C14" s="38" t="s">
        <v>14</v>
      </c>
      <c r="D14" s="37"/>
      <c r="E14" s="37"/>
      <c r="F14" s="39"/>
      <c r="G14" s="40"/>
      <c r="H14" s="4"/>
      <c r="I14" s="4"/>
      <c r="J14" s="4"/>
      <c r="L14" s="10"/>
    </row>
    <row r="15" spans="1:12" ht="13.5" thickBot="1" x14ac:dyDescent="0.25">
      <c r="A15" s="41"/>
      <c r="B15" s="42"/>
      <c r="C15" s="43"/>
      <c r="D15" s="44" t="s">
        <v>15</v>
      </c>
      <c r="E15" s="45"/>
      <c r="F15" s="89">
        <f>F11-E13</f>
        <v>21363824.84999999</v>
      </c>
      <c r="G15" s="89"/>
      <c r="H15" s="4"/>
      <c r="I15" s="4"/>
      <c r="J15" s="46"/>
    </row>
    <row r="16" spans="1:12" s="47" customFormat="1" ht="31.5" customHeight="1" thickTop="1" x14ac:dyDescent="0.2">
      <c r="A16" s="50" t="s">
        <v>16</v>
      </c>
      <c r="B16" s="51" t="s">
        <v>17</v>
      </c>
      <c r="C16" s="52" t="s">
        <v>18</v>
      </c>
      <c r="D16" s="52" t="s">
        <v>19</v>
      </c>
      <c r="E16" s="53" t="s">
        <v>4</v>
      </c>
      <c r="F16" s="53" t="s">
        <v>5</v>
      </c>
      <c r="G16" s="54" t="s">
        <v>6</v>
      </c>
      <c r="H16" s="55" t="s">
        <v>20</v>
      </c>
      <c r="I16" s="56" t="s">
        <v>21</v>
      </c>
      <c r="J16" s="57" t="s">
        <v>22</v>
      </c>
    </row>
    <row r="17" spans="1:10" x14ac:dyDescent="0.2">
      <c r="A17" s="58"/>
      <c r="B17" s="59"/>
      <c r="C17" s="60" t="s">
        <v>147</v>
      </c>
      <c r="D17" s="60" t="s">
        <v>146</v>
      </c>
      <c r="E17" s="61">
        <f>+D6</f>
        <v>22304266.139999993</v>
      </c>
      <c r="F17" s="61"/>
      <c r="G17" s="62">
        <f>E17</f>
        <v>22304266.139999993</v>
      </c>
      <c r="H17" s="63" t="s">
        <v>6</v>
      </c>
      <c r="I17" s="64">
        <v>1</v>
      </c>
      <c r="J17" s="58"/>
    </row>
    <row r="18" spans="1:10" x14ac:dyDescent="0.2">
      <c r="A18" s="58">
        <v>43138</v>
      </c>
      <c r="B18" s="65" t="s">
        <v>149</v>
      </c>
      <c r="C18" s="60" t="s">
        <v>157</v>
      </c>
      <c r="D18" s="60" t="s">
        <v>148</v>
      </c>
      <c r="E18" s="61"/>
      <c r="F18" s="61">
        <v>151740</v>
      </c>
      <c r="G18" s="62">
        <f>G17+E18-F18</f>
        <v>22152526.139999993</v>
      </c>
      <c r="H18" s="63" t="s">
        <v>150</v>
      </c>
      <c r="I18" s="64">
        <v>2</v>
      </c>
      <c r="J18" s="58">
        <v>43138</v>
      </c>
    </row>
    <row r="19" spans="1:10" x14ac:dyDescent="0.2">
      <c r="A19" s="58">
        <v>43138</v>
      </c>
      <c r="B19" s="65" t="s">
        <v>149</v>
      </c>
      <c r="C19" s="66" t="s">
        <v>158</v>
      </c>
      <c r="D19" s="67" t="s">
        <v>36</v>
      </c>
      <c r="E19" s="68"/>
      <c r="F19" s="69">
        <v>5</v>
      </c>
      <c r="G19" s="70">
        <f>+G18-F19</f>
        <v>22152521.139999993</v>
      </c>
      <c r="H19" s="71" t="s">
        <v>37</v>
      </c>
      <c r="I19" s="64">
        <v>2</v>
      </c>
      <c r="J19" s="58">
        <v>43138</v>
      </c>
    </row>
    <row r="20" spans="1:10" x14ac:dyDescent="0.2">
      <c r="A20" s="58">
        <v>43138</v>
      </c>
      <c r="B20" s="65" t="s">
        <v>149</v>
      </c>
      <c r="C20" s="66" t="s">
        <v>158</v>
      </c>
      <c r="D20" s="67" t="s">
        <v>38</v>
      </c>
      <c r="E20" s="68"/>
      <c r="F20" s="69">
        <v>0.8</v>
      </c>
      <c r="G20" s="70">
        <f>+G19-F19</f>
        <v>22152516.139999993</v>
      </c>
      <c r="H20" s="71" t="s">
        <v>39</v>
      </c>
      <c r="I20" s="64">
        <v>2</v>
      </c>
      <c r="J20" s="58">
        <v>43138</v>
      </c>
    </row>
    <row r="21" spans="1:10" x14ac:dyDescent="0.2">
      <c r="A21" s="58">
        <v>43138</v>
      </c>
      <c r="B21" s="72" t="s">
        <v>151</v>
      </c>
      <c r="C21" s="60" t="s">
        <v>159</v>
      </c>
      <c r="D21" s="60" t="s">
        <v>152</v>
      </c>
      <c r="E21" s="61"/>
      <c r="F21" s="61">
        <v>9860</v>
      </c>
      <c r="G21" s="62">
        <f t="shared" ref="G21:G24" si="0">+G20-F21</f>
        <v>22142656.139999993</v>
      </c>
      <c r="H21" s="63" t="s">
        <v>155</v>
      </c>
      <c r="I21" s="64">
        <v>2</v>
      </c>
      <c r="J21" s="58">
        <v>43138</v>
      </c>
    </row>
    <row r="22" spans="1:10" x14ac:dyDescent="0.2">
      <c r="A22" s="58">
        <v>43138</v>
      </c>
      <c r="B22" s="72" t="s">
        <v>151</v>
      </c>
      <c r="C22" s="66" t="s">
        <v>158</v>
      </c>
      <c r="D22" s="67" t="s">
        <v>36</v>
      </c>
      <c r="E22" s="68"/>
      <c r="F22" s="69">
        <v>5</v>
      </c>
      <c r="G22" s="62">
        <f t="shared" si="0"/>
        <v>22142651.139999993</v>
      </c>
      <c r="H22" s="71" t="s">
        <v>37</v>
      </c>
      <c r="I22" s="64">
        <v>2</v>
      </c>
      <c r="J22" s="58">
        <v>43138</v>
      </c>
    </row>
    <row r="23" spans="1:10" x14ac:dyDescent="0.2">
      <c r="A23" s="58">
        <v>43138</v>
      </c>
      <c r="B23" s="72" t="s">
        <v>151</v>
      </c>
      <c r="C23" s="66" t="s">
        <v>158</v>
      </c>
      <c r="D23" s="67" t="s">
        <v>38</v>
      </c>
      <c r="E23" s="68"/>
      <c r="F23" s="69">
        <v>0.8</v>
      </c>
      <c r="G23" s="62">
        <f t="shared" si="0"/>
        <v>22142650.339999992</v>
      </c>
      <c r="H23" s="71" t="s">
        <v>39</v>
      </c>
      <c r="I23" s="64">
        <v>2</v>
      </c>
      <c r="J23" s="58">
        <v>43138</v>
      </c>
    </row>
    <row r="24" spans="1:10" x14ac:dyDescent="0.2">
      <c r="A24" s="58">
        <v>43143</v>
      </c>
      <c r="B24" s="65" t="s">
        <v>154</v>
      </c>
      <c r="C24" s="60" t="s">
        <v>160</v>
      </c>
      <c r="D24" s="60" t="s">
        <v>153</v>
      </c>
      <c r="E24" s="61"/>
      <c r="F24" s="61">
        <v>20703.509999999998</v>
      </c>
      <c r="G24" s="62">
        <f t="shared" si="0"/>
        <v>22121946.829999991</v>
      </c>
      <c r="H24" s="63" t="s">
        <v>67</v>
      </c>
      <c r="I24" s="64">
        <v>2</v>
      </c>
      <c r="J24" s="58">
        <v>43143</v>
      </c>
    </row>
    <row r="25" spans="1:10" x14ac:dyDescent="0.2">
      <c r="A25" s="58">
        <v>43146</v>
      </c>
      <c r="B25" s="73" t="s">
        <v>262</v>
      </c>
      <c r="C25" s="66" t="s">
        <v>184</v>
      </c>
      <c r="D25" s="60" t="s">
        <v>43</v>
      </c>
      <c r="E25" s="61">
        <v>95</v>
      </c>
      <c r="F25" s="74"/>
      <c r="G25" s="62">
        <f t="shared" ref="G25:G34" si="1">+G24-E25</f>
        <v>22121851.829999991</v>
      </c>
      <c r="H25" s="63" t="s">
        <v>44</v>
      </c>
      <c r="I25" s="64">
        <v>2</v>
      </c>
      <c r="J25" s="58">
        <v>43146</v>
      </c>
    </row>
    <row r="26" spans="1:10" x14ac:dyDescent="0.2">
      <c r="A26" s="58">
        <v>43146</v>
      </c>
      <c r="B26" s="86" t="s">
        <v>263</v>
      </c>
      <c r="C26" s="66" t="s">
        <v>184</v>
      </c>
      <c r="D26" s="60" t="s">
        <v>43</v>
      </c>
      <c r="E26" s="61">
        <v>97.75</v>
      </c>
      <c r="F26" s="74"/>
      <c r="G26" s="62">
        <f t="shared" si="1"/>
        <v>22121754.079999991</v>
      </c>
      <c r="H26" s="63" t="s">
        <v>44</v>
      </c>
      <c r="I26" s="64">
        <v>2</v>
      </c>
      <c r="J26" s="58">
        <v>43146</v>
      </c>
    </row>
    <row r="27" spans="1:10" x14ac:dyDescent="0.2">
      <c r="A27" s="58">
        <v>43146</v>
      </c>
      <c r="B27" s="73" t="s">
        <v>264</v>
      </c>
      <c r="C27" s="60" t="s">
        <v>184</v>
      </c>
      <c r="D27" s="60" t="s">
        <v>43</v>
      </c>
      <c r="E27" s="61">
        <v>683.8</v>
      </c>
      <c r="F27" s="74"/>
      <c r="G27" s="62">
        <f t="shared" si="1"/>
        <v>22121070.27999999</v>
      </c>
      <c r="H27" s="63" t="s">
        <v>44</v>
      </c>
      <c r="I27" s="64">
        <v>2</v>
      </c>
      <c r="J27" s="58">
        <v>43146</v>
      </c>
    </row>
    <row r="28" spans="1:10" x14ac:dyDescent="0.2">
      <c r="A28" s="58">
        <v>43146</v>
      </c>
      <c r="B28" s="73" t="s">
        <v>265</v>
      </c>
      <c r="C28" s="60" t="s">
        <v>266</v>
      </c>
      <c r="D28" s="60" t="s">
        <v>43</v>
      </c>
      <c r="E28" s="61">
        <v>143.75</v>
      </c>
      <c r="F28" s="74"/>
      <c r="G28" s="62">
        <f t="shared" si="1"/>
        <v>22120926.52999999</v>
      </c>
      <c r="H28" s="63" t="s">
        <v>44</v>
      </c>
      <c r="I28" s="64">
        <v>2</v>
      </c>
      <c r="J28" s="58">
        <v>43146</v>
      </c>
    </row>
    <row r="29" spans="1:10" x14ac:dyDescent="0.2">
      <c r="A29" s="58">
        <v>43146</v>
      </c>
      <c r="B29" s="73" t="s">
        <v>44</v>
      </c>
      <c r="C29" s="60"/>
      <c r="D29" s="60" t="s">
        <v>43</v>
      </c>
      <c r="E29" s="61">
        <v>143.75</v>
      </c>
      <c r="F29" s="74"/>
      <c r="G29" s="62">
        <f t="shared" si="1"/>
        <v>22120782.77999999</v>
      </c>
      <c r="H29" s="63" t="s">
        <v>44</v>
      </c>
      <c r="I29" s="64">
        <v>2</v>
      </c>
      <c r="J29" s="58">
        <v>43146</v>
      </c>
    </row>
    <row r="30" spans="1:10" x14ac:dyDescent="0.2">
      <c r="A30" s="58">
        <v>43146</v>
      </c>
      <c r="B30" s="73" t="s">
        <v>267</v>
      </c>
      <c r="C30" s="60" t="s">
        <v>269</v>
      </c>
      <c r="D30" s="60" t="s">
        <v>43</v>
      </c>
      <c r="E30" s="61">
        <v>71.3</v>
      </c>
      <c r="F30" s="74"/>
      <c r="G30" s="62">
        <f t="shared" si="1"/>
        <v>22120711.479999989</v>
      </c>
      <c r="H30" s="63" t="s">
        <v>44</v>
      </c>
      <c r="I30" s="64">
        <v>2</v>
      </c>
      <c r="J30" s="58">
        <v>43146</v>
      </c>
    </row>
    <row r="31" spans="1:10" x14ac:dyDescent="0.2">
      <c r="A31" s="58">
        <v>43146</v>
      </c>
      <c r="B31" s="73" t="s">
        <v>268</v>
      </c>
      <c r="C31" s="60" t="s">
        <v>269</v>
      </c>
      <c r="D31" s="60" t="s">
        <v>43</v>
      </c>
      <c r="E31" s="61">
        <v>71.3</v>
      </c>
      <c r="F31" s="74"/>
      <c r="G31" s="62">
        <f t="shared" si="1"/>
        <v>22120640.179999989</v>
      </c>
      <c r="H31" s="63" t="s">
        <v>44</v>
      </c>
      <c r="I31" s="64">
        <v>2</v>
      </c>
      <c r="J31" s="58">
        <v>43146</v>
      </c>
    </row>
    <row r="32" spans="1:10" x14ac:dyDescent="0.2">
      <c r="A32" s="58">
        <v>43146</v>
      </c>
      <c r="B32" s="73" t="s">
        <v>44</v>
      </c>
      <c r="C32" s="60"/>
      <c r="D32" s="60" t="s">
        <v>43</v>
      </c>
      <c r="E32" s="61">
        <v>1192</v>
      </c>
      <c r="F32" s="74"/>
      <c r="G32" s="62">
        <f t="shared" si="1"/>
        <v>22119448.179999989</v>
      </c>
      <c r="H32" s="63" t="s">
        <v>44</v>
      </c>
      <c r="I32" s="64">
        <v>2</v>
      </c>
      <c r="J32" s="58">
        <v>43146</v>
      </c>
    </row>
    <row r="33" spans="1:10" x14ac:dyDescent="0.2">
      <c r="A33" s="58">
        <v>43146</v>
      </c>
      <c r="B33" s="73" t="s">
        <v>270</v>
      </c>
      <c r="C33" s="60" t="s">
        <v>271</v>
      </c>
      <c r="D33" s="60" t="s">
        <v>43</v>
      </c>
      <c r="E33" s="61">
        <v>72.25</v>
      </c>
      <c r="F33" s="74"/>
      <c r="G33" s="62">
        <f t="shared" si="1"/>
        <v>22119375.929999989</v>
      </c>
      <c r="H33" s="63" t="s">
        <v>44</v>
      </c>
      <c r="I33" s="64">
        <v>2</v>
      </c>
      <c r="J33" s="58">
        <v>43146</v>
      </c>
    </row>
    <row r="34" spans="1:10" x14ac:dyDescent="0.2">
      <c r="A34" s="58">
        <v>43146</v>
      </c>
      <c r="B34" s="73" t="s">
        <v>272</v>
      </c>
      <c r="C34" s="60" t="s">
        <v>271</v>
      </c>
      <c r="D34" s="60" t="s">
        <v>43</v>
      </c>
      <c r="E34" s="61">
        <v>103.5</v>
      </c>
      <c r="F34" s="74"/>
      <c r="G34" s="62">
        <f t="shared" si="1"/>
        <v>22119272.429999989</v>
      </c>
      <c r="H34" s="63" t="s">
        <v>44</v>
      </c>
      <c r="I34" s="64">
        <v>2</v>
      </c>
      <c r="J34" s="58">
        <v>43146</v>
      </c>
    </row>
    <row r="35" spans="1:10" x14ac:dyDescent="0.2">
      <c r="A35" s="58">
        <v>43146</v>
      </c>
      <c r="B35" s="73" t="s">
        <v>274</v>
      </c>
      <c r="C35" s="60" t="s">
        <v>273</v>
      </c>
      <c r="D35" s="60" t="s">
        <v>43</v>
      </c>
      <c r="E35" s="61">
        <v>115</v>
      </c>
      <c r="F35" s="74"/>
      <c r="G35" s="62">
        <v>22119375.929999989</v>
      </c>
      <c r="H35" s="63" t="s">
        <v>44</v>
      </c>
      <c r="I35" s="64">
        <v>2</v>
      </c>
      <c r="J35" s="58">
        <v>43146</v>
      </c>
    </row>
    <row r="36" spans="1:10" x14ac:dyDescent="0.2">
      <c r="A36" s="58">
        <v>43150</v>
      </c>
      <c r="B36" s="75" t="s">
        <v>261</v>
      </c>
      <c r="C36" s="60" t="s">
        <v>260</v>
      </c>
      <c r="D36" s="67" t="s">
        <v>43</v>
      </c>
      <c r="E36" s="69">
        <v>95</v>
      </c>
      <c r="F36" s="74"/>
      <c r="G36" s="70">
        <v>22119375.929999989</v>
      </c>
      <c r="H36" s="71" t="s">
        <v>44</v>
      </c>
      <c r="I36" s="64">
        <v>2</v>
      </c>
      <c r="J36" s="58">
        <v>43150</v>
      </c>
    </row>
    <row r="37" spans="1:10" x14ac:dyDescent="0.2">
      <c r="A37" s="58">
        <v>43151</v>
      </c>
      <c r="B37" s="76" t="s">
        <v>210</v>
      </c>
      <c r="C37" s="66" t="s">
        <v>275</v>
      </c>
      <c r="D37" s="67" t="s">
        <v>156</v>
      </c>
      <c r="E37" s="68"/>
      <c r="F37" s="69">
        <v>2631.2</v>
      </c>
      <c r="G37" s="70">
        <f t="shared" ref="G37:G44" si="2">+G36-F37</f>
        <v>22116744.729999989</v>
      </c>
      <c r="H37" s="63" t="s">
        <v>67</v>
      </c>
      <c r="I37" s="64">
        <v>2</v>
      </c>
      <c r="J37" s="58">
        <v>43151</v>
      </c>
    </row>
    <row r="38" spans="1:10" x14ac:dyDescent="0.2">
      <c r="A38" s="58">
        <v>43151</v>
      </c>
      <c r="B38" s="76" t="s">
        <v>215</v>
      </c>
      <c r="C38" s="60" t="s">
        <v>276</v>
      </c>
      <c r="D38" s="67" t="s">
        <v>156</v>
      </c>
      <c r="E38" s="61"/>
      <c r="F38" s="69">
        <v>2631.2</v>
      </c>
      <c r="G38" s="62">
        <f t="shared" si="2"/>
        <v>22114113.52999999</v>
      </c>
      <c r="H38" s="63" t="s">
        <v>67</v>
      </c>
      <c r="I38" s="64">
        <v>2</v>
      </c>
      <c r="J38" s="58">
        <v>43151</v>
      </c>
    </row>
    <row r="39" spans="1:10" x14ac:dyDescent="0.2">
      <c r="A39" s="58">
        <v>43151</v>
      </c>
      <c r="B39" s="76" t="s">
        <v>211</v>
      </c>
      <c r="C39" s="66" t="s">
        <v>277</v>
      </c>
      <c r="D39" s="67" t="s">
        <v>156</v>
      </c>
      <c r="E39" s="68"/>
      <c r="F39" s="69">
        <v>2631.2</v>
      </c>
      <c r="G39" s="70">
        <f t="shared" si="2"/>
        <v>22111482.329999991</v>
      </c>
      <c r="H39" s="63" t="s">
        <v>67</v>
      </c>
      <c r="I39" s="64">
        <v>2</v>
      </c>
      <c r="J39" s="58">
        <v>43151</v>
      </c>
    </row>
    <row r="40" spans="1:10" x14ac:dyDescent="0.2">
      <c r="A40" s="58">
        <v>43151</v>
      </c>
      <c r="B40" s="76" t="s">
        <v>212</v>
      </c>
      <c r="C40" s="66" t="s">
        <v>278</v>
      </c>
      <c r="D40" s="67" t="s">
        <v>156</v>
      </c>
      <c r="E40" s="68"/>
      <c r="F40" s="69">
        <v>2631.2</v>
      </c>
      <c r="G40" s="70">
        <f t="shared" si="2"/>
        <v>22108851.129999992</v>
      </c>
      <c r="H40" s="63" t="s">
        <v>67</v>
      </c>
      <c r="I40" s="64">
        <v>2</v>
      </c>
      <c r="J40" s="58">
        <v>43151</v>
      </c>
    </row>
    <row r="41" spans="1:10" x14ac:dyDescent="0.2">
      <c r="A41" s="58">
        <v>43151</v>
      </c>
      <c r="B41" s="76" t="s">
        <v>213</v>
      </c>
      <c r="C41" s="60" t="s">
        <v>248</v>
      </c>
      <c r="D41" s="67" t="s">
        <v>156</v>
      </c>
      <c r="E41" s="61"/>
      <c r="F41" s="69">
        <v>2631.2</v>
      </c>
      <c r="G41" s="62">
        <f t="shared" si="2"/>
        <v>22106219.929999992</v>
      </c>
      <c r="H41" s="63" t="s">
        <v>67</v>
      </c>
      <c r="I41" s="64">
        <v>2</v>
      </c>
      <c r="J41" s="58">
        <v>43151</v>
      </c>
    </row>
    <row r="42" spans="1:10" x14ac:dyDescent="0.2">
      <c r="A42" s="58">
        <v>43151</v>
      </c>
      <c r="B42" s="76" t="s">
        <v>217</v>
      </c>
      <c r="C42" s="60"/>
      <c r="D42" s="67" t="s">
        <v>216</v>
      </c>
      <c r="E42" s="61"/>
      <c r="F42" s="69">
        <v>8926.2000000000007</v>
      </c>
      <c r="G42" s="62">
        <f t="shared" si="2"/>
        <v>22097293.729999993</v>
      </c>
      <c r="H42" s="63" t="s">
        <v>67</v>
      </c>
      <c r="I42" s="64">
        <v>2</v>
      </c>
      <c r="J42" s="58">
        <v>43151</v>
      </c>
    </row>
    <row r="43" spans="1:10" x14ac:dyDescent="0.2">
      <c r="A43" s="58">
        <v>43152</v>
      </c>
      <c r="B43" s="76" t="s">
        <v>214</v>
      </c>
      <c r="C43" s="66"/>
      <c r="D43" s="67" t="s">
        <v>156</v>
      </c>
      <c r="E43" s="68"/>
      <c r="F43" s="69">
        <v>2631.2</v>
      </c>
      <c r="G43" s="70">
        <f t="shared" si="2"/>
        <v>22094662.529999994</v>
      </c>
      <c r="H43" s="63" t="s">
        <v>67</v>
      </c>
      <c r="I43" s="64">
        <v>2</v>
      </c>
      <c r="J43" s="58">
        <v>43152</v>
      </c>
    </row>
    <row r="44" spans="1:10" x14ac:dyDescent="0.2">
      <c r="A44" s="58">
        <v>43152</v>
      </c>
      <c r="B44" s="65" t="s">
        <v>220</v>
      </c>
      <c r="C44" s="77" t="s">
        <v>218</v>
      </c>
      <c r="D44" s="67" t="s">
        <v>219</v>
      </c>
      <c r="E44" s="68"/>
      <c r="F44" s="69">
        <v>7026</v>
      </c>
      <c r="G44" s="70">
        <f t="shared" si="2"/>
        <v>22087636.529999994</v>
      </c>
      <c r="H44" s="71" t="s">
        <v>221</v>
      </c>
      <c r="I44" s="64">
        <v>2</v>
      </c>
      <c r="J44" s="58">
        <v>43152</v>
      </c>
    </row>
    <row r="45" spans="1:10" x14ac:dyDescent="0.2">
      <c r="A45" s="58">
        <v>43152</v>
      </c>
      <c r="B45" s="65" t="s">
        <v>220</v>
      </c>
      <c r="C45" s="66" t="s">
        <v>158</v>
      </c>
      <c r="D45" s="67" t="s">
        <v>36</v>
      </c>
      <c r="E45" s="68"/>
      <c r="F45" s="69">
        <v>5</v>
      </c>
      <c r="G45" s="62">
        <f t="shared" ref="G45:G46" si="3">+G44-F45</f>
        <v>22087631.529999994</v>
      </c>
      <c r="H45" s="71" t="s">
        <v>37</v>
      </c>
      <c r="I45" s="64">
        <v>2</v>
      </c>
      <c r="J45" s="58">
        <v>43152</v>
      </c>
    </row>
    <row r="46" spans="1:10" x14ac:dyDescent="0.2">
      <c r="A46" s="58">
        <v>43152</v>
      </c>
      <c r="B46" s="65" t="s">
        <v>220</v>
      </c>
      <c r="C46" s="66" t="s">
        <v>158</v>
      </c>
      <c r="D46" s="67" t="s">
        <v>38</v>
      </c>
      <c r="E46" s="68"/>
      <c r="F46" s="69">
        <v>0.8</v>
      </c>
      <c r="G46" s="62">
        <f t="shared" si="3"/>
        <v>22087630.729999993</v>
      </c>
      <c r="H46" s="71" t="s">
        <v>39</v>
      </c>
      <c r="I46" s="64">
        <v>2</v>
      </c>
      <c r="J46" s="58">
        <v>43152</v>
      </c>
    </row>
    <row r="47" spans="1:10" x14ac:dyDescent="0.2">
      <c r="A47" s="58">
        <v>43153</v>
      </c>
      <c r="B47" s="65" t="s">
        <v>223</v>
      </c>
      <c r="C47" s="66"/>
      <c r="D47" s="67" t="s">
        <v>41</v>
      </c>
      <c r="E47" s="68"/>
      <c r="F47" s="69">
        <v>12500</v>
      </c>
      <c r="G47" s="70">
        <f>+G46-F47</f>
        <v>22075130.729999993</v>
      </c>
      <c r="H47" s="71" t="s">
        <v>224</v>
      </c>
      <c r="I47" s="64">
        <v>2</v>
      </c>
      <c r="J47" s="58">
        <v>43153</v>
      </c>
    </row>
    <row r="48" spans="1:10" x14ac:dyDescent="0.2">
      <c r="A48" s="58">
        <v>43153</v>
      </c>
      <c r="B48" s="75" t="s">
        <v>44</v>
      </c>
      <c r="C48" s="66" t="s">
        <v>279</v>
      </c>
      <c r="D48" s="67" t="s">
        <v>43</v>
      </c>
      <c r="E48" s="61">
        <v>510</v>
      </c>
      <c r="F48" s="61"/>
      <c r="G48" s="62">
        <f>+G47+E48</f>
        <v>22075640.729999993</v>
      </c>
      <c r="H48" s="63" t="s">
        <v>225</v>
      </c>
      <c r="I48" s="64">
        <v>2</v>
      </c>
      <c r="J48" s="58">
        <v>43153</v>
      </c>
    </row>
    <row r="49" spans="1:10" x14ac:dyDescent="0.2">
      <c r="A49" s="58">
        <v>43153</v>
      </c>
      <c r="B49" s="65" t="s">
        <v>226</v>
      </c>
      <c r="C49" s="78" t="s">
        <v>222</v>
      </c>
      <c r="D49" s="60" t="s">
        <v>227</v>
      </c>
      <c r="E49" s="61"/>
      <c r="F49" s="61">
        <v>6960</v>
      </c>
      <c r="G49" s="62">
        <f t="shared" ref="G49:G78" si="4">+G48-F49</f>
        <v>22068680.729999993</v>
      </c>
      <c r="H49" s="63" t="s">
        <v>228</v>
      </c>
      <c r="I49" s="64">
        <v>2</v>
      </c>
      <c r="J49" s="58">
        <v>43153</v>
      </c>
    </row>
    <row r="50" spans="1:10" x14ac:dyDescent="0.2">
      <c r="A50" s="58">
        <v>43153</v>
      </c>
      <c r="B50" s="65" t="s">
        <v>226</v>
      </c>
      <c r="C50" s="66" t="s">
        <v>158</v>
      </c>
      <c r="D50" s="67" t="s">
        <v>36</v>
      </c>
      <c r="E50" s="68"/>
      <c r="F50" s="69">
        <v>5</v>
      </c>
      <c r="G50" s="62">
        <f t="shared" si="4"/>
        <v>22068675.729999993</v>
      </c>
      <c r="H50" s="71" t="s">
        <v>37</v>
      </c>
      <c r="I50" s="64">
        <v>2</v>
      </c>
      <c r="J50" s="58">
        <v>43153</v>
      </c>
    </row>
    <row r="51" spans="1:10" x14ac:dyDescent="0.2">
      <c r="A51" s="58">
        <v>43153</v>
      </c>
      <c r="B51" s="65" t="s">
        <v>226</v>
      </c>
      <c r="C51" s="66" t="s">
        <v>158</v>
      </c>
      <c r="D51" s="67" t="s">
        <v>38</v>
      </c>
      <c r="E51" s="68"/>
      <c r="F51" s="69">
        <v>0.8</v>
      </c>
      <c r="G51" s="62">
        <f t="shared" si="4"/>
        <v>22068674.929999992</v>
      </c>
      <c r="H51" s="71" t="s">
        <v>39</v>
      </c>
      <c r="I51" s="64">
        <v>2</v>
      </c>
      <c r="J51" s="58">
        <v>43153</v>
      </c>
    </row>
    <row r="52" spans="1:10" x14ac:dyDescent="0.2">
      <c r="A52" s="58">
        <v>43153</v>
      </c>
      <c r="B52" s="65" t="s">
        <v>231</v>
      </c>
      <c r="C52" s="78" t="s">
        <v>229</v>
      </c>
      <c r="D52" s="60" t="s">
        <v>230</v>
      </c>
      <c r="E52" s="61"/>
      <c r="F52" s="61">
        <v>138226.13</v>
      </c>
      <c r="G52" s="62">
        <f t="shared" si="4"/>
        <v>21930448.799999993</v>
      </c>
      <c r="H52" s="63" t="s">
        <v>232</v>
      </c>
      <c r="I52" s="64">
        <v>2</v>
      </c>
      <c r="J52" s="58">
        <v>43153</v>
      </c>
    </row>
    <row r="53" spans="1:10" x14ac:dyDescent="0.2">
      <c r="A53" s="58">
        <v>43153</v>
      </c>
      <c r="B53" s="65" t="s">
        <v>231</v>
      </c>
      <c r="C53" s="66" t="s">
        <v>158</v>
      </c>
      <c r="D53" s="67" t="s">
        <v>36</v>
      </c>
      <c r="E53" s="68"/>
      <c r="F53" s="69">
        <v>5</v>
      </c>
      <c r="G53" s="62">
        <f t="shared" si="4"/>
        <v>21930443.799999993</v>
      </c>
      <c r="H53" s="71" t="s">
        <v>37</v>
      </c>
      <c r="I53" s="64">
        <v>2</v>
      </c>
      <c r="J53" s="58">
        <v>43153</v>
      </c>
    </row>
    <row r="54" spans="1:10" x14ac:dyDescent="0.2">
      <c r="A54" s="58">
        <v>43153</v>
      </c>
      <c r="B54" s="65" t="s">
        <v>231</v>
      </c>
      <c r="C54" s="66" t="s">
        <v>158</v>
      </c>
      <c r="D54" s="67" t="s">
        <v>38</v>
      </c>
      <c r="E54" s="68"/>
      <c r="F54" s="69">
        <v>0.8</v>
      </c>
      <c r="G54" s="62">
        <f t="shared" si="4"/>
        <v>21930442.999999993</v>
      </c>
      <c r="H54" s="71" t="s">
        <v>39</v>
      </c>
      <c r="I54" s="64">
        <v>2</v>
      </c>
      <c r="J54" s="58">
        <v>43153</v>
      </c>
    </row>
    <row r="55" spans="1:10" x14ac:dyDescent="0.2">
      <c r="A55" s="58">
        <v>43153</v>
      </c>
      <c r="B55" s="65" t="s">
        <v>235</v>
      </c>
      <c r="C55" s="60" t="s">
        <v>233</v>
      </c>
      <c r="D55" s="60" t="s">
        <v>234</v>
      </c>
      <c r="E55" s="61"/>
      <c r="F55" s="61">
        <v>5104</v>
      </c>
      <c r="G55" s="62">
        <f t="shared" si="4"/>
        <v>21925338.999999993</v>
      </c>
      <c r="H55" s="63" t="s">
        <v>236</v>
      </c>
      <c r="I55" s="64">
        <v>2</v>
      </c>
      <c r="J55" s="58">
        <v>43153</v>
      </c>
    </row>
    <row r="56" spans="1:10" x14ac:dyDescent="0.2">
      <c r="A56" s="58">
        <v>43153</v>
      </c>
      <c r="B56" s="65" t="s">
        <v>235</v>
      </c>
      <c r="C56" s="66" t="s">
        <v>158</v>
      </c>
      <c r="D56" s="67" t="s">
        <v>36</v>
      </c>
      <c r="E56" s="68"/>
      <c r="F56" s="69">
        <v>5</v>
      </c>
      <c r="G56" s="62">
        <f t="shared" si="4"/>
        <v>21925333.999999993</v>
      </c>
      <c r="H56" s="71" t="s">
        <v>37</v>
      </c>
      <c r="I56" s="64">
        <v>2</v>
      </c>
      <c r="J56" s="58">
        <v>43153</v>
      </c>
    </row>
    <row r="57" spans="1:10" x14ac:dyDescent="0.2">
      <c r="A57" s="58">
        <v>43153</v>
      </c>
      <c r="B57" s="65" t="s">
        <v>235</v>
      </c>
      <c r="C57" s="66" t="s">
        <v>158</v>
      </c>
      <c r="D57" s="67" t="s">
        <v>38</v>
      </c>
      <c r="E57" s="68"/>
      <c r="F57" s="69">
        <v>0.8</v>
      </c>
      <c r="G57" s="62">
        <f t="shared" si="4"/>
        <v>21925333.199999992</v>
      </c>
      <c r="H57" s="71" t="s">
        <v>39</v>
      </c>
      <c r="I57" s="64">
        <v>2</v>
      </c>
      <c r="J57" s="58">
        <v>43153</v>
      </c>
    </row>
    <row r="58" spans="1:10" x14ac:dyDescent="0.2">
      <c r="A58" s="58">
        <v>43158</v>
      </c>
      <c r="B58" s="59"/>
      <c r="C58" s="60" t="s">
        <v>237</v>
      </c>
      <c r="D58" s="60" t="s">
        <v>63</v>
      </c>
      <c r="E58" s="61"/>
      <c r="F58" s="61">
        <v>2978</v>
      </c>
      <c r="G58" s="62">
        <f t="shared" si="4"/>
        <v>21922355.199999992</v>
      </c>
      <c r="H58" s="63" t="s">
        <v>238</v>
      </c>
      <c r="I58" s="64">
        <v>2</v>
      </c>
      <c r="J58" s="58">
        <v>43158</v>
      </c>
    </row>
    <row r="59" spans="1:10" x14ac:dyDescent="0.2">
      <c r="A59" s="58">
        <v>43158</v>
      </c>
      <c r="B59" s="59"/>
      <c r="C59" s="66" t="s">
        <v>237</v>
      </c>
      <c r="D59" s="67" t="s">
        <v>63</v>
      </c>
      <c r="E59" s="68"/>
      <c r="F59" s="69">
        <v>14476</v>
      </c>
      <c r="G59" s="70">
        <f t="shared" si="4"/>
        <v>21907879.199999992</v>
      </c>
      <c r="H59" s="71" t="s">
        <v>238</v>
      </c>
      <c r="I59" s="64">
        <v>2</v>
      </c>
      <c r="J59" s="58">
        <v>43158</v>
      </c>
    </row>
    <row r="60" spans="1:10" x14ac:dyDescent="0.2">
      <c r="A60" s="58">
        <v>43158</v>
      </c>
      <c r="B60" s="59"/>
      <c r="C60" s="66" t="s">
        <v>237</v>
      </c>
      <c r="D60" s="67" t="s">
        <v>63</v>
      </c>
      <c r="E60" s="68"/>
      <c r="F60" s="69">
        <v>3867</v>
      </c>
      <c r="G60" s="70">
        <f t="shared" si="4"/>
        <v>21904012.199999992</v>
      </c>
      <c r="H60" s="71" t="s">
        <v>238</v>
      </c>
      <c r="I60" s="64">
        <v>2</v>
      </c>
      <c r="J60" s="58">
        <v>43158</v>
      </c>
    </row>
    <row r="61" spans="1:10" x14ac:dyDescent="0.2">
      <c r="A61" s="58">
        <v>43158</v>
      </c>
      <c r="B61" s="59"/>
      <c r="C61" s="60" t="s">
        <v>239</v>
      </c>
      <c r="D61" s="60" t="s">
        <v>63</v>
      </c>
      <c r="E61" s="61"/>
      <c r="F61" s="61">
        <v>36444</v>
      </c>
      <c r="G61" s="62">
        <f t="shared" si="4"/>
        <v>21867568.199999992</v>
      </c>
      <c r="H61" s="63" t="s">
        <v>238</v>
      </c>
      <c r="I61" s="64">
        <v>2</v>
      </c>
      <c r="J61" s="58">
        <v>43158</v>
      </c>
    </row>
    <row r="62" spans="1:10" x14ac:dyDescent="0.2">
      <c r="A62" s="58">
        <v>43158</v>
      </c>
      <c r="B62" s="59"/>
      <c r="C62" s="66" t="s">
        <v>240</v>
      </c>
      <c r="D62" s="67" t="s">
        <v>63</v>
      </c>
      <c r="E62" s="68"/>
      <c r="F62" s="79">
        <v>2094</v>
      </c>
      <c r="G62" s="70">
        <f t="shared" si="4"/>
        <v>21865474.199999992</v>
      </c>
      <c r="H62" s="71" t="s">
        <v>238</v>
      </c>
      <c r="I62" s="64">
        <v>2</v>
      </c>
      <c r="J62" s="58">
        <v>43158</v>
      </c>
    </row>
    <row r="63" spans="1:10" x14ac:dyDescent="0.2">
      <c r="A63" s="58">
        <v>43158</v>
      </c>
      <c r="B63" s="59"/>
      <c r="C63" s="66" t="s">
        <v>240</v>
      </c>
      <c r="D63" s="67" t="s">
        <v>63</v>
      </c>
      <c r="E63" s="68"/>
      <c r="F63" s="80">
        <v>16</v>
      </c>
      <c r="G63" s="70">
        <f t="shared" si="4"/>
        <v>21865458.199999992</v>
      </c>
      <c r="H63" s="71" t="s">
        <v>238</v>
      </c>
      <c r="I63" s="64">
        <v>2</v>
      </c>
      <c r="J63" s="58">
        <v>43158</v>
      </c>
    </row>
    <row r="64" spans="1:10" x14ac:dyDescent="0.2">
      <c r="A64" s="58">
        <v>43158</v>
      </c>
      <c r="B64" s="59"/>
      <c r="C64" s="66" t="s">
        <v>240</v>
      </c>
      <c r="D64" s="67" t="s">
        <v>63</v>
      </c>
      <c r="E64" s="61"/>
      <c r="F64" s="61">
        <v>3928</v>
      </c>
      <c r="G64" s="62">
        <f t="shared" si="4"/>
        <v>21861530.199999992</v>
      </c>
      <c r="H64" s="63" t="s">
        <v>238</v>
      </c>
      <c r="I64" s="64">
        <v>2</v>
      </c>
      <c r="J64" s="58">
        <v>43158</v>
      </c>
    </row>
    <row r="65" spans="1:10" x14ac:dyDescent="0.2">
      <c r="A65" s="58">
        <v>43158</v>
      </c>
      <c r="B65" s="59"/>
      <c r="C65" s="66" t="s">
        <v>240</v>
      </c>
      <c r="D65" s="67" t="s">
        <v>63</v>
      </c>
      <c r="E65" s="68"/>
      <c r="F65" s="69">
        <v>5649</v>
      </c>
      <c r="G65" s="70">
        <f t="shared" si="4"/>
        <v>21855881.199999992</v>
      </c>
      <c r="H65" s="71" t="s">
        <v>238</v>
      </c>
      <c r="I65" s="64">
        <v>2</v>
      </c>
      <c r="J65" s="58">
        <v>43158</v>
      </c>
    </row>
    <row r="66" spans="1:10" x14ac:dyDescent="0.2">
      <c r="A66" s="58">
        <v>43158</v>
      </c>
      <c r="B66" s="59"/>
      <c r="C66" s="66" t="s">
        <v>240</v>
      </c>
      <c r="D66" s="67" t="s">
        <v>63</v>
      </c>
      <c r="E66" s="68"/>
      <c r="F66" s="79">
        <v>8668</v>
      </c>
      <c r="G66" s="70">
        <f t="shared" si="4"/>
        <v>21847213.199999992</v>
      </c>
      <c r="H66" s="71" t="s">
        <v>238</v>
      </c>
      <c r="I66" s="64">
        <v>2</v>
      </c>
      <c r="J66" s="58">
        <v>43158</v>
      </c>
    </row>
    <row r="67" spans="1:10" x14ac:dyDescent="0.2">
      <c r="A67" s="58">
        <v>43158</v>
      </c>
      <c r="B67" s="59"/>
      <c r="C67" s="66" t="s">
        <v>240</v>
      </c>
      <c r="D67" s="67" t="s">
        <v>63</v>
      </c>
      <c r="E67" s="61"/>
      <c r="F67" s="61">
        <v>1634</v>
      </c>
      <c r="G67" s="62">
        <f t="shared" si="4"/>
        <v>21845579.199999992</v>
      </c>
      <c r="H67" s="71" t="s">
        <v>238</v>
      </c>
      <c r="I67" s="64">
        <v>2</v>
      </c>
      <c r="J67" s="58">
        <v>43158</v>
      </c>
    </row>
    <row r="68" spans="1:10" x14ac:dyDescent="0.2">
      <c r="A68" s="58">
        <v>43158</v>
      </c>
      <c r="B68" s="59" t="s">
        <v>242</v>
      </c>
      <c r="C68" s="66" t="s">
        <v>243</v>
      </c>
      <c r="D68" s="67" t="s">
        <v>63</v>
      </c>
      <c r="E68" s="68"/>
      <c r="F68" s="69">
        <v>18454.3</v>
      </c>
      <c r="G68" s="70">
        <f t="shared" si="4"/>
        <v>21827124.899999991</v>
      </c>
      <c r="H68" s="71" t="s">
        <v>241</v>
      </c>
      <c r="I68" s="64">
        <v>2</v>
      </c>
      <c r="J68" s="58">
        <v>43158</v>
      </c>
    </row>
    <row r="69" spans="1:10" x14ac:dyDescent="0.2">
      <c r="A69" s="58">
        <v>43158</v>
      </c>
      <c r="B69" s="59" t="s">
        <v>242</v>
      </c>
      <c r="C69" s="66" t="s">
        <v>158</v>
      </c>
      <c r="D69" s="67" t="s">
        <v>36</v>
      </c>
      <c r="E69" s="68"/>
      <c r="F69" s="69">
        <v>5</v>
      </c>
      <c r="G69" s="62">
        <f t="shared" si="4"/>
        <v>21827119.899999991</v>
      </c>
      <c r="H69" s="71" t="s">
        <v>37</v>
      </c>
      <c r="I69" s="64">
        <v>2</v>
      </c>
      <c r="J69" s="58">
        <v>43158</v>
      </c>
    </row>
    <row r="70" spans="1:10" x14ac:dyDescent="0.2">
      <c r="A70" s="58">
        <v>43158</v>
      </c>
      <c r="B70" s="59" t="s">
        <v>242</v>
      </c>
      <c r="C70" s="66" t="s">
        <v>158</v>
      </c>
      <c r="D70" s="67" t="s">
        <v>38</v>
      </c>
      <c r="E70" s="68"/>
      <c r="F70" s="69">
        <v>0.8</v>
      </c>
      <c r="G70" s="62">
        <f t="shared" si="4"/>
        <v>21827119.09999999</v>
      </c>
      <c r="H70" s="71" t="s">
        <v>39</v>
      </c>
      <c r="I70" s="64">
        <v>2</v>
      </c>
      <c r="J70" s="58">
        <v>43158</v>
      </c>
    </row>
    <row r="71" spans="1:10" x14ac:dyDescent="0.2">
      <c r="A71" s="58">
        <v>43158</v>
      </c>
      <c r="B71" s="59" t="s">
        <v>244</v>
      </c>
      <c r="C71" s="60" t="s">
        <v>160</v>
      </c>
      <c r="D71" s="60" t="s">
        <v>246</v>
      </c>
      <c r="E71" s="61"/>
      <c r="F71" s="61">
        <v>20703.509999999998</v>
      </c>
      <c r="G71" s="62">
        <f t="shared" si="4"/>
        <v>21806415.589999989</v>
      </c>
      <c r="H71" s="63"/>
      <c r="I71" s="64">
        <v>2</v>
      </c>
      <c r="J71" s="58">
        <v>43158</v>
      </c>
    </row>
    <row r="72" spans="1:10" x14ac:dyDescent="0.2">
      <c r="A72" s="58">
        <v>43158</v>
      </c>
      <c r="B72" s="59"/>
      <c r="C72" s="66" t="s">
        <v>248</v>
      </c>
      <c r="D72" s="67" t="s">
        <v>245</v>
      </c>
      <c r="E72" s="68"/>
      <c r="F72" s="69">
        <v>2631.2</v>
      </c>
      <c r="G72" s="70">
        <f t="shared" si="4"/>
        <v>21803784.389999989</v>
      </c>
      <c r="H72" s="71" t="s">
        <v>249</v>
      </c>
      <c r="I72" s="64">
        <v>2</v>
      </c>
      <c r="J72" s="58">
        <v>43158</v>
      </c>
    </row>
    <row r="73" spans="1:10" x14ac:dyDescent="0.2">
      <c r="A73" s="58">
        <v>43158</v>
      </c>
      <c r="B73" s="59"/>
      <c r="C73" s="66"/>
      <c r="D73" s="67" t="s">
        <v>247</v>
      </c>
      <c r="E73" s="68"/>
      <c r="F73" s="69">
        <v>2631.2</v>
      </c>
      <c r="G73" s="70">
        <f t="shared" si="4"/>
        <v>21801153.18999999</v>
      </c>
      <c r="H73" s="71" t="s">
        <v>249</v>
      </c>
      <c r="I73" s="64">
        <v>2</v>
      </c>
      <c r="J73" s="58">
        <v>43158</v>
      </c>
    </row>
    <row r="74" spans="1:10" x14ac:dyDescent="0.2">
      <c r="A74" s="58">
        <v>43158</v>
      </c>
      <c r="B74" s="59"/>
      <c r="C74" s="60"/>
      <c r="D74" s="60" t="s">
        <v>245</v>
      </c>
      <c r="E74" s="61"/>
      <c r="F74" s="61">
        <v>2631.2</v>
      </c>
      <c r="G74" s="62">
        <f t="shared" si="4"/>
        <v>21798521.989999991</v>
      </c>
      <c r="H74" s="63" t="s">
        <v>249</v>
      </c>
      <c r="I74" s="64">
        <v>2</v>
      </c>
      <c r="J74" s="58">
        <v>43158</v>
      </c>
    </row>
    <row r="75" spans="1:10" x14ac:dyDescent="0.2">
      <c r="A75" s="58">
        <v>43158</v>
      </c>
      <c r="B75" s="59"/>
      <c r="C75" s="60" t="s">
        <v>251</v>
      </c>
      <c r="D75" s="60" t="s">
        <v>250</v>
      </c>
      <c r="E75" s="61"/>
      <c r="F75" s="61">
        <v>3184.2</v>
      </c>
      <c r="G75" s="62">
        <f t="shared" si="4"/>
        <v>21795337.789999992</v>
      </c>
      <c r="H75" s="63" t="s">
        <v>67</v>
      </c>
      <c r="I75" s="64">
        <v>2</v>
      </c>
      <c r="J75" s="58">
        <v>43158</v>
      </c>
    </row>
    <row r="76" spans="1:10" x14ac:dyDescent="0.2">
      <c r="A76" s="58">
        <v>43158</v>
      </c>
      <c r="B76" s="59" t="s">
        <v>252</v>
      </c>
      <c r="C76" s="60" t="s">
        <v>178</v>
      </c>
      <c r="D76" s="60" t="s">
        <v>63</v>
      </c>
      <c r="E76" s="61"/>
      <c r="F76" s="61">
        <v>97241.03</v>
      </c>
      <c r="G76" s="62">
        <f t="shared" si="4"/>
        <v>21698096.75999999</v>
      </c>
      <c r="H76" s="63" t="s">
        <v>238</v>
      </c>
      <c r="I76" s="64">
        <v>2</v>
      </c>
      <c r="J76" s="58">
        <v>43158</v>
      </c>
    </row>
    <row r="77" spans="1:10" x14ac:dyDescent="0.2">
      <c r="A77" s="58">
        <v>43158</v>
      </c>
      <c r="B77" s="59"/>
      <c r="C77" s="60" t="s">
        <v>248</v>
      </c>
      <c r="D77" s="60" t="s">
        <v>245</v>
      </c>
      <c r="E77" s="61"/>
      <c r="F77" s="61">
        <v>2631.2</v>
      </c>
      <c r="G77" s="62">
        <f t="shared" si="4"/>
        <v>21695465.559999991</v>
      </c>
      <c r="H77" s="63" t="s">
        <v>67</v>
      </c>
      <c r="I77" s="64">
        <v>2</v>
      </c>
      <c r="J77" s="58">
        <v>43158</v>
      </c>
    </row>
    <row r="78" spans="1:10" x14ac:dyDescent="0.2">
      <c r="A78" s="58">
        <v>43159</v>
      </c>
      <c r="B78" s="59" t="s">
        <v>254</v>
      </c>
      <c r="C78" s="60" t="s">
        <v>253</v>
      </c>
      <c r="D78" s="60"/>
      <c r="E78" s="61"/>
      <c r="F78" s="81">
        <v>9860</v>
      </c>
      <c r="G78" s="62">
        <f t="shared" si="4"/>
        <v>21685605.559999991</v>
      </c>
      <c r="H78" s="60" t="s">
        <v>255</v>
      </c>
      <c r="I78" s="64">
        <v>2</v>
      </c>
      <c r="J78" s="58">
        <v>43159</v>
      </c>
    </row>
    <row r="79" spans="1:10" x14ac:dyDescent="0.2">
      <c r="A79" s="58">
        <v>43159</v>
      </c>
      <c r="B79" s="59" t="s">
        <v>254</v>
      </c>
      <c r="C79" s="66" t="s">
        <v>158</v>
      </c>
      <c r="D79" s="67" t="s">
        <v>36</v>
      </c>
      <c r="E79" s="68"/>
      <c r="F79" s="69">
        <v>5</v>
      </c>
      <c r="G79" s="62">
        <f t="shared" ref="G79:G89" si="5">+G78-F79</f>
        <v>21685600.559999991</v>
      </c>
      <c r="H79" s="71" t="s">
        <v>37</v>
      </c>
      <c r="I79" s="64">
        <v>2</v>
      </c>
      <c r="J79" s="58">
        <v>43159</v>
      </c>
    </row>
    <row r="80" spans="1:10" x14ac:dyDescent="0.2">
      <c r="A80" s="58">
        <v>43159</v>
      </c>
      <c r="B80" s="59" t="s">
        <v>254</v>
      </c>
      <c r="C80" s="66" t="s">
        <v>158</v>
      </c>
      <c r="D80" s="67" t="s">
        <v>38</v>
      </c>
      <c r="E80" s="68"/>
      <c r="F80" s="69">
        <v>0.8</v>
      </c>
      <c r="G80" s="62">
        <f t="shared" si="5"/>
        <v>21685599.75999999</v>
      </c>
      <c r="H80" s="71" t="s">
        <v>39</v>
      </c>
      <c r="I80" s="64">
        <v>2</v>
      </c>
      <c r="J80" s="58">
        <v>43159</v>
      </c>
    </row>
    <row r="81" spans="1:10" x14ac:dyDescent="0.2">
      <c r="A81" s="58">
        <v>43159</v>
      </c>
      <c r="B81" s="59"/>
      <c r="C81" s="60"/>
      <c r="D81" s="60"/>
      <c r="E81" s="61"/>
      <c r="F81" s="61">
        <v>44530.96</v>
      </c>
      <c r="G81" s="62">
        <f t="shared" si="5"/>
        <v>21641068.79999999</v>
      </c>
      <c r="H81" s="63"/>
      <c r="I81" s="64">
        <v>2</v>
      </c>
      <c r="J81" s="58">
        <v>43159</v>
      </c>
    </row>
    <row r="82" spans="1:10" x14ac:dyDescent="0.2">
      <c r="A82" s="58">
        <v>43159</v>
      </c>
      <c r="B82" s="59"/>
      <c r="C82" s="60"/>
      <c r="D82" s="60"/>
      <c r="E82" s="61"/>
      <c r="F82" s="61">
        <v>120</v>
      </c>
      <c r="G82" s="62">
        <f t="shared" si="5"/>
        <v>21640948.79999999</v>
      </c>
      <c r="H82" s="63"/>
      <c r="I82" s="64">
        <v>2</v>
      </c>
      <c r="J82" s="58">
        <v>43159</v>
      </c>
    </row>
    <row r="83" spans="1:10" x14ac:dyDescent="0.2">
      <c r="A83" s="58">
        <v>43159</v>
      </c>
      <c r="B83" s="59"/>
      <c r="C83" s="60"/>
      <c r="D83" s="60"/>
      <c r="E83" s="61"/>
      <c r="F83" s="61">
        <v>19.2</v>
      </c>
      <c r="G83" s="62">
        <f t="shared" si="5"/>
        <v>21640929.59999999</v>
      </c>
      <c r="H83" s="63"/>
      <c r="I83" s="64">
        <v>2</v>
      </c>
      <c r="J83" s="58">
        <v>43159</v>
      </c>
    </row>
    <row r="84" spans="1:10" x14ac:dyDescent="0.2">
      <c r="A84" s="58">
        <v>43159</v>
      </c>
      <c r="B84" s="59"/>
      <c r="C84" s="60"/>
      <c r="D84" s="74" t="s">
        <v>259</v>
      </c>
      <c r="E84" s="61"/>
      <c r="F84" s="61">
        <v>31709.67</v>
      </c>
      <c r="G84" s="62">
        <f t="shared" si="5"/>
        <v>21609219.929999989</v>
      </c>
      <c r="H84" s="63"/>
      <c r="I84" s="64">
        <v>2</v>
      </c>
      <c r="J84" s="58">
        <v>43159</v>
      </c>
    </row>
    <row r="85" spans="1:10" x14ac:dyDescent="0.2">
      <c r="A85" s="58">
        <v>43159</v>
      </c>
      <c r="B85" s="59"/>
      <c r="C85" s="66" t="s">
        <v>158</v>
      </c>
      <c r="D85" s="67" t="s">
        <v>36</v>
      </c>
      <c r="E85" s="68"/>
      <c r="F85" s="69">
        <v>5</v>
      </c>
      <c r="G85" s="62">
        <f t="shared" si="5"/>
        <v>21609214.929999989</v>
      </c>
      <c r="H85" s="71" t="s">
        <v>37</v>
      </c>
      <c r="I85" s="64">
        <v>2</v>
      </c>
      <c r="J85" s="58">
        <v>43159</v>
      </c>
    </row>
    <row r="86" spans="1:10" x14ac:dyDescent="0.2">
      <c r="A86" s="58">
        <v>43159</v>
      </c>
      <c r="B86" s="59"/>
      <c r="C86" s="66" t="s">
        <v>158</v>
      </c>
      <c r="D86" s="67" t="s">
        <v>38</v>
      </c>
      <c r="E86" s="68"/>
      <c r="F86" s="69">
        <v>0.8</v>
      </c>
      <c r="G86" s="62">
        <f t="shared" si="5"/>
        <v>21609214.129999988</v>
      </c>
      <c r="H86" s="71" t="s">
        <v>39</v>
      </c>
      <c r="I86" s="64">
        <v>2</v>
      </c>
      <c r="J86" s="58">
        <v>43159</v>
      </c>
    </row>
    <row r="87" spans="1:10" x14ac:dyDescent="0.2">
      <c r="A87" s="58">
        <v>43159</v>
      </c>
      <c r="B87" s="82"/>
      <c r="C87" s="74"/>
      <c r="D87" s="74" t="s">
        <v>259</v>
      </c>
      <c r="E87" s="74"/>
      <c r="F87" s="69">
        <v>364257.83</v>
      </c>
      <c r="G87" s="62">
        <f t="shared" si="5"/>
        <v>21244956.29999999</v>
      </c>
      <c r="H87" s="74"/>
      <c r="I87" s="64">
        <v>2</v>
      </c>
      <c r="J87" s="58">
        <v>43159</v>
      </c>
    </row>
    <row r="88" spans="1:10" x14ac:dyDescent="0.2">
      <c r="A88" s="58">
        <v>43159</v>
      </c>
      <c r="B88" s="82"/>
      <c r="C88" s="66" t="s">
        <v>158</v>
      </c>
      <c r="D88" s="67" t="s">
        <v>36</v>
      </c>
      <c r="E88" s="68"/>
      <c r="F88" s="69">
        <v>5</v>
      </c>
      <c r="G88" s="62">
        <f t="shared" si="5"/>
        <v>21244951.29999999</v>
      </c>
      <c r="H88" s="71" t="s">
        <v>37</v>
      </c>
      <c r="I88" s="64">
        <v>2</v>
      </c>
      <c r="J88" s="58">
        <v>43159</v>
      </c>
    </row>
    <row r="89" spans="1:10" x14ac:dyDescent="0.2">
      <c r="A89" s="58">
        <v>43159</v>
      </c>
      <c r="B89" s="82"/>
      <c r="C89" s="66" t="s">
        <v>158</v>
      </c>
      <c r="D89" s="67" t="s">
        <v>38</v>
      </c>
      <c r="E89" s="68"/>
      <c r="F89" s="69">
        <v>0.8</v>
      </c>
      <c r="G89" s="62">
        <f t="shared" si="5"/>
        <v>21244950.499999989</v>
      </c>
      <c r="H89" s="71" t="s">
        <v>39</v>
      </c>
      <c r="I89" s="64">
        <v>2</v>
      </c>
      <c r="J89" s="58">
        <v>43159</v>
      </c>
    </row>
    <row r="90" spans="1:10" x14ac:dyDescent="0.2">
      <c r="A90" s="58">
        <v>43159</v>
      </c>
      <c r="B90" s="82"/>
      <c r="C90" s="74" t="s">
        <v>158</v>
      </c>
      <c r="D90" s="74" t="s">
        <v>138</v>
      </c>
      <c r="E90" s="69">
        <v>113447.33</v>
      </c>
      <c r="F90" s="74"/>
      <c r="G90" s="83">
        <f>+G89+E90</f>
        <v>21358397.829999987</v>
      </c>
      <c r="H90" s="74" t="s">
        <v>256</v>
      </c>
      <c r="I90" s="64">
        <v>2</v>
      </c>
      <c r="J90" s="58">
        <v>43159</v>
      </c>
    </row>
    <row r="91" spans="1:10" x14ac:dyDescent="0.2">
      <c r="A91" s="58">
        <v>43159</v>
      </c>
      <c r="B91" s="82"/>
      <c r="C91" s="66" t="s">
        <v>158</v>
      </c>
      <c r="D91" s="67" t="s">
        <v>36</v>
      </c>
      <c r="E91" s="68"/>
      <c r="F91" s="69">
        <v>28</v>
      </c>
      <c r="G91" s="62">
        <f>+G90-F91</f>
        <v>21358369.829999987</v>
      </c>
      <c r="H91" s="71" t="s">
        <v>257</v>
      </c>
      <c r="I91" s="64">
        <v>2</v>
      </c>
      <c r="J91" s="58">
        <v>43159</v>
      </c>
    </row>
    <row r="92" spans="1:10" x14ac:dyDescent="0.2">
      <c r="A92" s="58">
        <v>43159</v>
      </c>
      <c r="B92" s="82"/>
      <c r="C92" s="66" t="s">
        <v>158</v>
      </c>
      <c r="D92" s="67" t="s">
        <v>38</v>
      </c>
      <c r="E92" s="68"/>
      <c r="F92" s="69">
        <v>4.4800000000000004</v>
      </c>
      <c r="G92" s="62">
        <f>+G91-F92</f>
        <v>21358365.349999987</v>
      </c>
      <c r="H92" s="71" t="s">
        <v>258</v>
      </c>
      <c r="I92" s="64">
        <v>2</v>
      </c>
      <c r="J92" s="58">
        <v>43159</v>
      </c>
    </row>
    <row r="93" spans="1:10" x14ac:dyDescent="0.2">
      <c r="A93" s="74"/>
      <c r="B93" s="82"/>
      <c r="C93" s="74"/>
      <c r="D93" s="74"/>
      <c r="E93" s="74"/>
      <c r="F93" s="74"/>
      <c r="G93" s="83"/>
      <c r="H93" s="74"/>
      <c r="I93" s="74"/>
      <c r="J93" s="74"/>
    </row>
    <row r="94" spans="1:10" x14ac:dyDescent="0.2">
      <c r="A94" s="74"/>
      <c r="B94" s="82"/>
      <c r="C94" s="74"/>
      <c r="D94" s="84" t="s">
        <v>145</v>
      </c>
      <c r="E94" s="85">
        <f>SUM(E18:E93)</f>
        <v>116841.73</v>
      </c>
      <c r="F94" s="85">
        <f>SUM(F18:F93)</f>
        <v>1057283.02</v>
      </c>
      <c r="G94" s="83"/>
      <c r="H94" s="74"/>
      <c r="I94" s="74"/>
      <c r="J94" s="74"/>
    </row>
    <row r="96" spans="1:10" x14ac:dyDescent="0.2">
      <c r="F96" s="10"/>
    </row>
  </sheetData>
  <protectedRanges>
    <protectedRange sqref="I1 I4" name="Rango843_1_1_3_1"/>
    <protectedRange sqref="A6:A7" name="Rango842_1_1_3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I17:I92">
    <cfRule type="cellIs" dxfId="0" priority="5" stopIfTrue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2018</vt:lpstr>
      <vt:lpstr>Febrero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SPOPULAR</cp:lastModifiedBy>
  <dcterms:created xsi:type="dcterms:W3CDTF">2018-03-06T17:06:56Z</dcterms:created>
  <dcterms:modified xsi:type="dcterms:W3CDTF">2018-03-08T15:48:33Z</dcterms:modified>
</cp:coreProperties>
</file>